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27 Season Game Log" sheetId="1" state="visible" r:id="rId3"/>
    <sheet name="Goalie Tracker" sheetId="2" state="visible" r:id="rId4"/>
  </sheets>
  <definedNames>
    <definedName function="false" hidden="false" localSheetId="0" name="_xlnm.Print_Titles" vbProcedure="false">'2026-27 Season Game Log'!$4:$4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<sst xmlns="http://schemas.openxmlformats.org/spreadsheetml/2006/main" count="291" uniqueCount="77">
  <si>
    <t xml:space="preserve">TORONTO MAPLE LEAFS  |  2026-27 SEASON GAME LOG</t>
  </si>
  <si>
    <t xml:space="preserve">How to update: in the game's row type W, L or OTL in column A, the goals in B and C, the goalie in G, and a note in I. Record, colours and totals update on their own.</t>
  </si>
  <si>
    <t xml:space="preserve">OTL = overtime or shootout loss (1 point). Schedule: 84 games, from hockeyschedules.net. Results through Oct 6, 2026.</t>
  </si>
  <si>
    <t xml:space="preserve">Result</t>
  </si>
  <si>
    <t xml:space="preserve">Leafs</t>
  </si>
  <si>
    <t xml:space="preserve">Opp</t>
  </si>
  <si>
    <t xml:space="preserve">Date</t>
  </si>
  <si>
    <t xml:space="preserve">Opponent</t>
  </si>
  <si>
    <t xml:space="preserve">H/A</t>
  </si>
  <si>
    <t xml:space="preserve">Goalie</t>
  </si>
  <si>
    <t xml:space="preserve">Record</t>
  </si>
  <si>
    <t xml:space="preserve">Notes</t>
  </si>
  <si>
    <t xml:space="preserve">L</t>
  </si>
  <si>
    <t xml:space="preserve">Montreal Canadiens</t>
  </si>
  <si>
    <t xml:space="preserve">Home</t>
  </si>
  <si>
    <t xml:space="preserve">Nylander scored both Leafs goals.</t>
  </si>
  <si>
    <t xml:space="preserve">W</t>
  </si>
  <si>
    <t xml:space="preserve">New York Islanders</t>
  </si>
  <si>
    <t xml:space="preserve">Cowan power-play goal was the winner.</t>
  </si>
  <si>
    <t xml:space="preserve">Ottawa Senators</t>
  </si>
  <si>
    <t xml:space="preserve">Sergei Bobrovsky</t>
  </si>
  <si>
    <t xml:space="preserve">Matthews and Marchenko scored.</t>
  </si>
  <si>
    <t xml:space="preserve">Nashville Predators</t>
  </si>
  <si>
    <t xml:space="preserve">Anthony Stolarz</t>
  </si>
  <si>
    <t xml:space="preserve">Won in overtime. McKenna a goal and an assist.</t>
  </si>
  <si>
    <t xml:space="preserve">Vegas Golden Knights</t>
  </si>
  <si>
    <t xml:space="preserve">Away</t>
  </si>
  <si>
    <t xml:space="preserve">Scheduled - 10:00 PM ET</t>
  </si>
  <si>
    <t xml:space="preserve">Colorado Avalanche</t>
  </si>
  <si>
    <t xml:space="preserve">Scheduled - 7:00 PM ET</t>
  </si>
  <si>
    <t xml:space="preserve">Utah Mammoth</t>
  </si>
  <si>
    <t xml:space="preserve">Scheduled - 9:00 PM ET</t>
  </si>
  <si>
    <t xml:space="preserve">Buffalo Sabres</t>
  </si>
  <si>
    <t xml:space="preserve">San Jose Sharks</t>
  </si>
  <si>
    <t xml:space="preserve">Scheduled - 7:30 PM ET</t>
  </si>
  <si>
    <t xml:space="preserve">Columbus Blue Jackets</t>
  </si>
  <si>
    <t xml:space="preserve">New York Rangers</t>
  </si>
  <si>
    <t xml:space="preserve">Edmonton Oilers</t>
  </si>
  <si>
    <t xml:space="preserve">Calgary Flames</t>
  </si>
  <si>
    <t xml:space="preserve">Scheduled - 8:30 PM ET</t>
  </si>
  <si>
    <t xml:space="preserve">Seattle Kraken</t>
  </si>
  <si>
    <t xml:space="preserve">Vancouver Canucks</t>
  </si>
  <si>
    <t xml:space="preserve">New Jersey Devils</t>
  </si>
  <si>
    <t xml:space="preserve">Minnesota Wild</t>
  </si>
  <si>
    <t xml:space="preserve">Chicago Blackhawks</t>
  </si>
  <si>
    <t xml:space="preserve">Los Angeles Kings</t>
  </si>
  <si>
    <t xml:space="preserve">Boston Bruins</t>
  </si>
  <si>
    <t xml:space="preserve">Scheduled - 1:00 PM ET</t>
  </si>
  <si>
    <t xml:space="preserve">Pittsburgh Penguins</t>
  </si>
  <si>
    <t xml:space="preserve">Philadelphia Flyers</t>
  </si>
  <si>
    <t xml:space="preserve">Florida Panthers</t>
  </si>
  <si>
    <t xml:space="preserve">Carolina Hurricanes</t>
  </si>
  <si>
    <t xml:space="preserve">Dallas Stars</t>
  </si>
  <si>
    <t xml:space="preserve">Anaheim Ducks</t>
  </si>
  <si>
    <t xml:space="preserve">Scheduled - 8:00 PM ET</t>
  </si>
  <si>
    <t xml:space="preserve">Tampa Bay Lightning</t>
  </si>
  <si>
    <t xml:space="preserve">Washington Capitals</t>
  </si>
  <si>
    <t xml:space="preserve">Detroit Red Wings</t>
  </si>
  <si>
    <t xml:space="preserve">Winnipeg Jets</t>
  </si>
  <si>
    <t xml:space="preserve">St. Louis Blues</t>
  </si>
  <si>
    <t xml:space="preserve">Scheduled - 6:30 PM ET</t>
  </si>
  <si>
    <t xml:space="preserve">Scheduled - 6:00 PM ET</t>
  </si>
  <si>
    <t xml:space="preserve">SEASON SUMMARY</t>
  </si>
  <si>
    <t xml:space="preserve">Games played</t>
  </si>
  <si>
    <t xml:space="preserve">Record (W-L-OTL)</t>
  </si>
  <si>
    <t xml:space="preserve">Points</t>
  </si>
  <si>
    <t xml:space="preserve">Points %</t>
  </si>
  <si>
    <t xml:space="preserve">Goals for</t>
  </si>
  <si>
    <t xml:space="preserve">Goals against</t>
  </si>
  <si>
    <t xml:space="preserve">Goal difference</t>
  </si>
  <si>
    <t xml:space="preserve">Home record</t>
  </si>
  <si>
    <t xml:space="preserve">Away record</t>
  </si>
  <si>
    <t xml:space="preserve">Games remaining</t>
  </si>
  <si>
    <t xml:space="preserve">GOALIE TRACKER</t>
  </si>
  <si>
    <t xml:space="preserve">Counts come from the Goalie column of the game log. Type a new goalie's name in column A exactly as you type it in the log.</t>
  </si>
  <si>
    <t xml:space="preserve">Starts</t>
  </si>
  <si>
    <t xml:space="preserve">OTL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</si>
</sst>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\ mmm\ d"/>
    <numFmt numFmtId="166" formatCode="General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4444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276221"/>
      <name val="Arial"/>
      <family val="0"/>
      <charset val="1"/>
    </font>
    <font>
      <b val="true"/>
      <sz val="10"/>
      <color rgb="FF00205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205B"/>
        <bgColor rgb="FF000080"/>
      </patternFill>
    </fill>
    <fill>
      <patternFill patternType="solid">
        <fgColor rgb="FFF9CB9C"/>
        <bgColor rgb="FFBFC7D5"/>
      </patternFill>
    </fill>
    <fill>
      <patternFill patternType="solid">
        <fgColor rgb="FFD9E1F2"/>
        <bgColor rgb="FFEEF3FF"/>
      </patternFill>
    </fill>
    <fill>
      <patternFill patternType="solid">
        <fgColor rgb="FFFFFFFF"/>
        <bgColor rgb="FFEEF3FF"/>
      </patternFill>
    </fill>
    <fill>
      <patternFill patternType="solid">
        <fgColor rgb="FFEEF3FF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  <border diagonalUp="false" diagonalDown="false">
      <left style="thin">
        <color rgb="FFBFC7D5"/>
      </left>
      <right style="thin">
        <color rgb="FFBFC7D5"/>
      </right>
      <top style="medium">
        <color rgb="FF00205B"/>
      </top>
      <bottom style="medium">
        <color rgb="FF00205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9CB9C"/>
        </patternFill>
      </fill>
    </dxf>
    <dxf>
      <font>
        <b val="1"/>
        <color rgb="FF276221"/>
      </font>
    </dxf>
    <dxf>
      <font>
        <b val="1"/>
        <color rgb="FF9C0006"/>
      </font>
    </dxf>
    <dxf>
      <font>
        <b val="1"/>
        <color rgb="FF7F6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7F6000"/>
      <rgbColor rgb="FF800080"/>
      <rgbColor rgb="FF008080"/>
      <rgbColor rgb="FFBFC7D5"/>
      <rgbColor rgb="FF808080"/>
      <rgbColor rgb="FF9999FF"/>
      <rgbColor rgb="FF993366"/>
      <rgbColor rgb="FFFFFFCC"/>
      <rgbColor rgb="FFEEF3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CB9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5B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7"/>
    <col collapsed="false" customWidth="true" hidden="false" outlineLevel="0" max="4" min="4" style="0" width="13"/>
    <col collapsed="false" customWidth="true" hidden="false" outlineLevel="0" max="5" min="5" style="0" width="24"/>
    <col collapsed="false" customWidth="true" hidden="false" outlineLevel="0" max="6" min="6" style="0" width="8"/>
    <col collapsed="false" customWidth="true" hidden="false" outlineLevel="0" max="7" min="7" style="0" width="20"/>
    <col collapsed="false" customWidth="true" hidden="false" outlineLevel="0" max="8" min="8" style="0" width="11"/>
    <col collapsed="false" customWidth="true" hidden="false" outlineLevel="0" max="9" min="9" style="0" width="5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5" hidden="false" customHeight="false" outlineLevel="0" collapsed="false">
      <c r="A5" s="5" t="s">
        <v>12</v>
      </c>
      <c r="B5" s="6" t="n">
        <v>2</v>
      </c>
      <c r="C5" s="6" t="n">
        <v>3</v>
      </c>
      <c r="D5" s="7" t="n">
        <v>46294</v>
      </c>
      <c r="E5" s="8" t="s">
        <v>13</v>
      </c>
      <c r="F5" s="6" t="s">
        <v>14</v>
      </c>
      <c r="G5" s="8"/>
      <c r="H5" s="9" t="str">
        <f aca="false">IF(A5="","",COUNTIF(A$5:A5,"W")&amp;"-"&amp;COUNTIF(A$5:A5,"L")&amp;"-"&amp;COUNTIF(A$5:A5,"OTL"))</f>
        <v>0-1-0</v>
      </c>
      <c r="I5" s="8" t="s">
        <v>15</v>
      </c>
    </row>
    <row r="6" customFormat="false" ht="15" hidden="false" customHeight="false" outlineLevel="0" collapsed="false">
      <c r="A6" s="10" t="s">
        <v>16</v>
      </c>
      <c r="B6" s="6" t="n">
        <v>2</v>
      </c>
      <c r="C6" s="6" t="n">
        <v>1</v>
      </c>
      <c r="D6" s="7" t="n">
        <v>46295</v>
      </c>
      <c r="E6" s="8" t="s">
        <v>17</v>
      </c>
      <c r="F6" s="6" t="s">
        <v>14</v>
      </c>
      <c r="G6" s="8"/>
      <c r="H6" s="9" t="str">
        <f aca="false">IF(A6="","",COUNTIF(A$5:A6,"W")&amp;"-"&amp;COUNTIF(A$5:A6,"L")&amp;"-"&amp;COUNTIF(A$5:A6,"OTL"))</f>
        <v>1-1-0</v>
      </c>
      <c r="I6" s="8" t="s">
        <v>18</v>
      </c>
    </row>
    <row r="7" customFormat="false" ht="15" hidden="false" customHeight="false" outlineLevel="0" collapsed="false">
      <c r="A7" s="5" t="s">
        <v>12</v>
      </c>
      <c r="B7" s="6" t="n">
        <v>2</v>
      </c>
      <c r="C7" s="6" t="n">
        <v>3</v>
      </c>
      <c r="D7" s="7" t="n">
        <v>46298</v>
      </c>
      <c r="E7" s="8" t="s">
        <v>19</v>
      </c>
      <c r="F7" s="6" t="s">
        <v>14</v>
      </c>
      <c r="G7" s="8" t="s">
        <v>20</v>
      </c>
      <c r="H7" s="9" t="str">
        <f aca="false">IF(A7="","",COUNTIF(A$5:A7,"W")&amp;"-"&amp;COUNTIF(A$5:A7,"L")&amp;"-"&amp;COUNTIF(A$5:A7,"OTL"))</f>
        <v>1-2-0</v>
      </c>
      <c r="I7" s="8" t="s">
        <v>21</v>
      </c>
    </row>
    <row r="8" customFormat="false" ht="15" hidden="false" customHeight="false" outlineLevel="0" collapsed="false">
      <c r="A8" s="10" t="s">
        <v>16</v>
      </c>
      <c r="B8" s="6" t="n">
        <v>5</v>
      </c>
      <c r="C8" s="6" t="n">
        <v>4</v>
      </c>
      <c r="D8" s="7" t="n">
        <v>46301</v>
      </c>
      <c r="E8" s="8" t="s">
        <v>22</v>
      </c>
      <c r="F8" s="6" t="s">
        <v>14</v>
      </c>
      <c r="G8" s="8" t="s">
        <v>23</v>
      </c>
      <c r="H8" s="9" t="str">
        <f aca="false">IF(A8="","",COUNTIF(A$5:A8,"W")&amp;"-"&amp;COUNTIF(A$5:A8,"L")&amp;"-"&amp;COUNTIF(A$5:A8,"OTL"))</f>
        <v>2-2-0</v>
      </c>
      <c r="I8" s="8" t="s">
        <v>24</v>
      </c>
    </row>
    <row r="9" customFormat="false" ht="19.5" hidden="false" customHeight="true" outlineLevel="0" collapsed="false">
      <c r="A9" s="11" t="str">
        <f aca="false">"W"&amp;COUNTIF(A5:A8,"W")&amp;"/L"&amp;COUNTIF(A5:A8,"L")&amp;IF(COUNTIF(A5:A8,"OTL")&gt;0,"/OTL"&amp;COUNTIF(A5:A8,"OTL"),"")</f>
        <v>W2/L2</v>
      </c>
      <c r="B9" s="12" t="n">
        <f aca="false">SUM(B5:B8)</f>
        <v>11</v>
      </c>
      <c r="C9" s="12" t="n">
        <f aca="false">SUM(C5:C8)</f>
        <v>11</v>
      </c>
      <c r="D9" s="12"/>
      <c r="E9" s="13" t="str">
        <f aca="false">"TOTALS after "&amp;(COUNTIF(A5:A8,"W")+COUNTIF(A5:A8,"L")+COUNTIF(A5:A8,"OTL"))&amp;" games"</f>
        <v>TOTALS after 4 games</v>
      </c>
      <c r="F9" s="12"/>
      <c r="G9" s="13"/>
      <c r="H9" s="12" t="str">
        <f aca="false">IF((COUNTIF(A5:A8,"W")+COUNTIF(A5:A8,"L")+COUNTIF(A5:A8,"OTL"))=0,"",TEXT(COUNTIF(A5:A8,"W")/(COUNTIF(A5:A8,"W")+COUNTIF(A5:A8,"L")+COUNTIF(A5:A8,"OTL")),"0%")&amp;" wins")</f>
        <v>50% wins</v>
      </c>
      <c r="I9" s="13"/>
    </row>
    <row r="10" customFormat="false" ht="15" hidden="false" customHeight="false" outlineLevel="0" collapsed="false">
      <c r="A10" s="14"/>
      <c r="B10" s="14"/>
      <c r="C10" s="14"/>
      <c r="D10" s="15" t="n">
        <v>46303</v>
      </c>
      <c r="E10" s="16" t="s">
        <v>25</v>
      </c>
      <c r="F10" s="14" t="s">
        <v>26</v>
      </c>
      <c r="G10" s="16"/>
      <c r="H10" s="17" t="str">
        <f aca="false">IF(A10="","",COUNTIF(A$5:A10,"W")&amp;"-"&amp;COUNTIF(A$5:A10,"L")&amp;"-"&amp;COUNTIF(A$5:A10,"OTL"))</f>
        <v/>
      </c>
      <c r="I10" s="16" t="s">
        <v>27</v>
      </c>
    </row>
    <row r="11" customFormat="false" ht="15" hidden="false" customHeight="false" outlineLevel="0" collapsed="false">
      <c r="A11" s="14"/>
      <c r="B11" s="14"/>
      <c r="C11" s="14"/>
      <c r="D11" s="15" t="n">
        <v>46305</v>
      </c>
      <c r="E11" s="16" t="s">
        <v>28</v>
      </c>
      <c r="F11" s="14" t="s">
        <v>26</v>
      </c>
      <c r="G11" s="16"/>
      <c r="H11" s="18" t="str">
        <f aca="false">IF(A11="","",COUNTIF(A$5:A11,"W")&amp;"-"&amp;COUNTIF(A$5:A11,"L")&amp;"-"&amp;COUNTIF(A$5:A11,"OTL"))</f>
        <v/>
      </c>
      <c r="I11" s="16" t="s">
        <v>29</v>
      </c>
    </row>
    <row r="12" customFormat="false" ht="15" hidden="false" customHeight="false" outlineLevel="0" collapsed="false">
      <c r="A12" s="14"/>
      <c r="B12" s="14"/>
      <c r="C12" s="14"/>
      <c r="D12" s="15" t="n">
        <v>46308</v>
      </c>
      <c r="E12" s="16" t="s">
        <v>30</v>
      </c>
      <c r="F12" s="14" t="s">
        <v>26</v>
      </c>
      <c r="G12" s="16"/>
      <c r="H12" s="17" t="str">
        <f aca="false">IF(A12="","",COUNTIF(A$5:A12,"W")&amp;"-"&amp;COUNTIF(A$5:A12,"L")&amp;"-"&amp;COUNTIF(A$5:A12,"OTL"))</f>
        <v/>
      </c>
      <c r="I12" s="16" t="s">
        <v>31</v>
      </c>
    </row>
    <row r="13" customFormat="false" ht="15" hidden="false" customHeight="false" outlineLevel="0" collapsed="false">
      <c r="A13" s="14"/>
      <c r="B13" s="14"/>
      <c r="C13" s="14"/>
      <c r="D13" s="15" t="n">
        <v>46310</v>
      </c>
      <c r="E13" s="16" t="s">
        <v>32</v>
      </c>
      <c r="F13" s="14" t="s">
        <v>14</v>
      </c>
      <c r="G13" s="16"/>
      <c r="H13" s="18" t="str">
        <f aca="false">IF(A13="","",COUNTIF(A$5:A13,"W")&amp;"-"&amp;COUNTIF(A$5:A13,"L")&amp;"-"&amp;COUNTIF(A$5:A13,"OTL"))</f>
        <v/>
      </c>
      <c r="I13" s="16" t="s">
        <v>29</v>
      </c>
    </row>
    <row r="14" customFormat="false" ht="15" hidden="false" customHeight="false" outlineLevel="0" collapsed="false">
      <c r="A14" s="14"/>
      <c r="B14" s="14"/>
      <c r="C14" s="14"/>
      <c r="D14" s="15" t="n">
        <v>46312</v>
      </c>
      <c r="E14" s="16" t="s">
        <v>17</v>
      </c>
      <c r="F14" s="14" t="s">
        <v>14</v>
      </c>
      <c r="G14" s="16"/>
      <c r="H14" s="17" t="str">
        <f aca="false">IF(A14="","",COUNTIF(A$5:A14,"W")&amp;"-"&amp;COUNTIF(A$5:A14,"L")&amp;"-"&amp;COUNTIF(A$5:A14,"OTL"))</f>
        <v/>
      </c>
      <c r="I14" s="16" t="s">
        <v>29</v>
      </c>
    </row>
    <row r="15" customFormat="false" ht="15" hidden="false" customHeight="false" outlineLevel="0" collapsed="false">
      <c r="A15" s="14"/>
      <c r="B15" s="14"/>
      <c r="C15" s="14"/>
      <c r="D15" s="15" t="n">
        <v>46314</v>
      </c>
      <c r="E15" s="16" t="s">
        <v>33</v>
      </c>
      <c r="F15" s="14" t="s">
        <v>14</v>
      </c>
      <c r="G15" s="16"/>
      <c r="H15" s="18" t="str">
        <f aca="false">IF(A15="","",COUNTIF(A$5:A15,"W")&amp;"-"&amp;COUNTIF(A$5:A15,"L")&amp;"-"&amp;COUNTIF(A$5:A15,"OTL"))</f>
        <v/>
      </c>
      <c r="I15" s="16" t="s">
        <v>34</v>
      </c>
    </row>
    <row r="16" customFormat="false" ht="15" hidden="false" customHeight="false" outlineLevel="0" collapsed="false">
      <c r="A16" s="14"/>
      <c r="B16" s="14"/>
      <c r="C16" s="14"/>
      <c r="D16" s="15" t="n">
        <v>46315</v>
      </c>
      <c r="E16" s="16" t="s">
        <v>35</v>
      </c>
      <c r="F16" s="14" t="s">
        <v>26</v>
      </c>
      <c r="G16" s="16"/>
      <c r="H16" s="17" t="str">
        <f aca="false">IF(A16="","",COUNTIF(A$5:A16,"W")&amp;"-"&amp;COUNTIF(A$5:A16,"L")&amp;"-"&amp;COUNTIF(A$5:A16,"OTL"))</f>
        <v/>
      </c>
      <c r="I16" s="16" t="s">
        <v>29</v>
      </c>
    </row>
    <row r="17" customFormat="false" ht="15" hidden="false" customHeight="false" outlineLevel="0" collapsed="false">
      <c r="A17" s="14"/>
      <c r="B17" s="14"/>
      <c r="C17" s="14"/>
      <c r="D17" s="15" t="n">
        <v>46317</v>
      </c>
      <c r="E17" s="16" t="s">
        <v>36</v>
      </c>
      <c r="F17" s="14" t="s">
        <v>14</v>
      </c>
      <c r="G17" s="16"/>
      <c r="H17" s="18" t="str">
        <f aca="false">IF(A17="","",COUNTIF(A$5:A17,"W")&amp;"-"&amp;COUNTIF(A$5:A17,"L")&amp;"-"&amp;COUNTIF(A$5:A17,"OTL"))</f>
        <v/>
      </c>
      <c r="I17" s="16" t="s">
        <v>29</v>
      </c>
    </row>
    <row r="18" customFormat="false" ht="15" hidden="false" customHeight="false" outlineLevel="0" collapsed="false">
      <c r="A18" s="14"/>
      <c r="B18" s="14"/>
      <c r="C18" s="14"/>
      <c r="D18" s="15" t="n">
        <v>46319</v>
      </c>
      <c r="E18" s="16" t="s">
        <v>37</v>
      </c>
      <c r="F18" s="14" t="s">
        <v>26</v>
      </c>
      <c r="G18" s="16"/>
      <c r="H18" s="17" t="str">
        <f aca="false">IF(A18="","",COUNTIF(A$5:A18,"W")&amp;"-"&amp;COUNTIF(A$5:A18,"L")&amp;"-"&amp;COUNTIF(A$5:A18,"OTL"))</f>
        <v/>
      </c>
      <c r="I18" s="16" t="s">
        <v>29</v>
      </c>
    </row>
    <row r="19" customFormat="false" ht="15" hidden="false" customHeight="false" outlineLevel="0" collapsed="false">
      <c r="A19" s="14"/>
      <c r="B19" s="14"/>
      <c r="C19" s="14"/>
      <c r="D19" s="15" t="n">
        <v>46321</v>
      </c>
      <c r="E19" s="16" t="s">
        <v>38</v>
      </c>
      <c r="F19" s="14" t="s">
        <v>26</v>
      </c>
      <c r="G19" s="16"/>
      <c r="H19" s="18" t="str">
        <f aca="false">IF(A19="","",COUNTIF(A$5:A19,"W")&amp;"-"&amp;COUNTIF(A$5:A19,"L")&amp;"-"&amp;COUNTIF(A$5:A19,"OTL"))</f>
        <v/>
      </c>
      <c r="I19" s="16" t="s">
        <v>39</v>
      </c>
    </row>
    <row r="20" customFormat="false" ht="15" hidden="false" customHeight="false" outlineLevel="0" collapsed="false">
      <c r="A20" s="14"/>
      <c r="B20" s="14"/>
      <c r="C20" s="14"/>
      <c r="D20" s="15" t="n">
        <v>46323</v>
      </c>
      <c r="E20" s="16" t="s">
        <v>40</v>
      </c>
      <c r="F20" s="14" t="s">
        <v>26</v>
      </c>
      <c r="G20" s="16"/>
      <c r="H20" s="17" t="str">
        <f aca="false">IF(A20="","",COUNTIF(A$5:A20,"W")&amp;"-"&amp;COUNTIF(A$5:A20,"L")&amp;"-"&amp;COUNTIF(A$5:A20,"OTL"))</f>
        <v/>
      </c>
      <c r="I20" s="16" t="s">
        <v>27</v>
      </c>
    </row>
    <row r="21" customFormat="false" ht="15" hidden="false" customHeight="false" outlineLevel="0" collapsed="false">
      <c r="A21" s="14"/>
      <c r="B21" s="14"/>
      <c r="C21" s="14"/>
      <c r="D21" s="15" t="n">
        <v>46326</v>
      </c>
      <c r="E21" s="16" t="s">
        <v>41</v>
      </c>
      <c r="F21" s="14" t="s">
        <v>26</v>
      </c>
      <c r="G21" s="16"/>
      <c r="H21" s="18" t="str">
        <f aca="false">IF(A21="","",COUNTIF(A$5:A21,"W")&amp;"-"&amp;COUNTIF(A$5:A21,"L")&amp;"-"&amp;COUNTIF(A$5:A21,"OTL"))</f>
        <v/>
      </c>
      <c r="I21" s="16" t="s">
        <v>29</v>
      </c>
    </row>
    <row r="22" customFormat="false" ht="15" hidden="false" customHeight="false" outlineLevel="0" collapsed="false">
      <c r="A22" s="14"/>
      <c r="B22" s="14"/>
      <c r="C22" s="14"/>
      <c r="D22" s="15" t="n">
        <v>46329</v>
      </c>
      <c r="E22" s="16" t="s">
        <v>30</v>
      </c>
      <c r="F22" s="14" t="s">
        <v>14</v>
      </c>
      <c r="G22" s="16"/>
      <c r="H22" s="17" t="str">
        <f aca="false">IF(A22="","",COUNTIF(A$5:A22,"W")&amp;"-"&amp;COUNTIF(A$5:A22,"L")&amp;"-"&amp;COUNTIF(A$5:A22,"OTL"))</f>
        <v/>
      </c>
      <c r="I22" s="16" t="s">
        <v>29</v>
      </c>
    </row>
    <row r="23" customFormat="false" ht="15" hidden="false" customHeight="false" outlineLevel="0" collapsed="false">
      <c r="A23" s="14"/>
      <c r="B23" s="14"/>
      <c r="C23" s="14"/>
      <c r="D23" s="15" t="n">
        <v>46333</v>
      </c>
      <c r="E23" s="16" t="s">
        <v>13</v>
      </c>
      <c r="F23" s="14" t="s">
        <v>14</v>
      </c>
      <c r="G23" s="16"/>
      <c r="H23" s="18" t="str">
        <f aca="false">IF(A23="","",COUNTIF(A$5:A23,"W")&amp;"-"&amp;COUNTIF(A$5:A23,"L")&amp;"-"&amp;COUNTIF(A$5:A23,"OTL"))</f>
        <v/>
      </c>
      <c r="I23" s="16" t="s">
        <v>29</v>
      </c>
    </row>
    <row r="24" customFormat="false" ht="15" hidden="false" customHeight="false" outlineLevel="0" collapsed="false">
      <c r="A24" s="14"/>
      <c r="B24" s="14"/>
      <c r="C24" s="14"/>
      <c r="D24" s="15" t="n">
        <v>46334</v>
      </c>
      <c r="E24" s="16" t="s">
        <v>42</v>
      </c>
      <c r="F24" s="14" t="s">
        <v>14</v>
      </c>
      <c r="G24" s="16"/>
      <c r="H24" s="17" t="str">
        <f aca="false">IF(A24="","",COUNTIF(A$5:A24,"W")&amp;"-"&amp;COUNTIF(A$5:A24,"L")&amp;"-"&amp;COUNTIF(A$5:A24,"OTL"))</f>
        <v/>
      </c>
      <c r="I24" s="16" t="s">
        <v>29</v>
      </c>
    </row>
    <row r="25" customFormat="false" ht="15" hidden="false" customHeight="false" outlineLevel="0" collapsed="false">
      <c r="A25" s="14"/>
      <c r="B25" s="14"/>
      <c r="C25" s="14"/>
      <c r="D25" s="15" t="n">
        <v>46336</v>
      </c>
      <c r="E25" s="16" t="s">
        <v>28</v>
      </c>
      <c r="F25" s="14" t="s">
        <v>14</v>
      </c>
      <c r="G25" s="16"/>
      <c r="H25" s="18" t="str">
        <f aca="false">IF(A25="","",COUNTIF(A$5:A25,"W")&amp;"-"&amp;COUNTIF(A$5:A25,"L")&amp;"-"&amp;COUNTIF(A$5:A25,"OTL"))</f>
        <v/>
      </c>
      <c r="I25" s="16" t="s">
        <v>29</v>
      </c>
    </row>
    <row r="26" customFormat="false" ht="15" hidden="false" customHeight="false" outlineLevel="0" collapsed="false">
      <c r="A26" s="14"/>
      <c r="B26" s="14"/>
      <c r="C26" s="14"/>
      <c r="D26" s="15" t="n">
        <v>46338</v>
      </c>
      <c r="E26" s="16" t="s">
        <v>43</v>
      </c>
      <c r="F26" s="14" t="s">
        <v>14</v>
      </c>
      <c r="G26" s="16"/>
      <c r="H26" s="17" t="str">
        <f aca="false">IF(A26="","",COUNTIF(A$5:A26,"W")&amp;"-"&amp;COUNTIF(A$5:A26,"L")&amp;"-"&amp;COUNTIF(A$5:A26,"OTL"))</f>
        <v/>
      </c>
      <c r="I26" s="16" t="s">
        <v>29</v>
      </c>
    </row>
    <row r="27" customFormat="false" ht="15" hidden="false" customHeight="false" outlineLevel="0" collapsed="false">
      <c r="A27" s="14"/>
      <c r="B27" s="14"/>
      <c r="C27" s="14"/>
      <c r="D27" s="15" t="n">
        <v>46340</v>
      </c>
      <c r="E27" s="16" t="s">
        <v>37</v>
      </c>
      <c r="F27" s="14" t="s">
        <v>14</v>
      </c>
      <c r="G27" s="16"/>
      <c r="H27" s="18" t="str">
        <f aca="false">IF(A27="","",COUNTIF(A$5:A27,"W")&amp;"-"&amp;COUNTIF(A$5:A27,"L")&amp;"-"&amp;COUNTIF(A$5:A27,"OTL"))</f>
        <v/>
      </c>
      <c r="I27" s="16" t="s">
        <v>29</v>
      </c>
    </row>
    <row r="28" customFormat="false" ht="15" hidden="false" customHeight="false" outlineLevel="0" collapsed="false">
      <c r="A28" s="14"/>
      <c r="B28" s="14"/>
      <c r="C28" s="14"/>
      <c r="D28" s="15" t="n">
        <v>46343</v>
      </c>
      <c r="E28" s="16" t="s">
        <v>44</v>
      </c>
      <c r="F28" s="14" t="s">
        <v>26</v>
      </c>
      <c r="G28" s="16"/>
      <c r="H28" s="17" t="str">
        <f aca="false">IF(A28="","",COUNTIF(A$5:A28,"W")&amp;"-"&amp;COUNTIF(A$5:A28,"L")&amp;"-"&amp;COUNTIF(A$5:A28,"OTL"))</f>
        <v/>
      </c>
      <c r="I28" s="16" t="s">
        <v>34</v>
      </c>
    </row>
    <row r="29" customFormat="false" ht="15" hidden="false" customHeight="false" outlineLevel="0" collapsed="false">
      <c r="A29" s="14"/>
      <c r="B29" s="14"/>
      <c r="C29" s="14"/>
      <c r="D29" s="15" t="n">
        <v>46345</v>
      </c>
      <c r="E29" s="16" t="s">
        <v>45</v>
      </c>
      <c r="F29" s="14" t="s">
        <v>14</v>
      </c>
      <c r="G29" s="16"/>
      <c r="H29" s="18" t="str">
        <f aca="false">IF(A29="","",COUNTIF(A$5:A29,"W")&amp;"-"&amp;COUNTIF(A$5:A29,"L")&amp;"-"&amp;COUNTIF(A$5:A29,"OTL"))</f>
        <v/>
      </c>
      <c r="I29" s="16" t="s">
        <v>29</v>
      </c>
    </row>
    <row r="30" customFormat="false" ht="15" hidden="false" customHeight="false" outlineLevel="0" collapsed="false">
      <c r="A30" s="14"/>
      <c r="B30" s="14"/>
      <c r="C30" s="14"/>
      <c r="D30" s="15" t="n">
        <v>46347</v>
      </c>
      <c r="E30" s="16" t="s">
        <v>35</v>
      </c>
      <c r="F30" s="14" t="s">
        <v>14</v>
      </c>
      <c r="G30" s="16"/>
      <c r="H30" s="17" t="str">
        <f aca="false">IF(A30="","",COUNTIF(A$5:A30,"W")&amp;"-"&amp;COUNTIF(A$5:A30,"L")&amp;"-"&amp;COUNTIF(A$5:A30,"OTL"))</f>
        <v/>
      </c>
      <c r="I30" s="16" t="s">
        <v>29</v>
      </c>
    </row>
    <row r="31" customFormat="false" ht="15" hidden="false" customHeight="false" outlineLevel="0" collapsed="false">
      <c r="A31" s="14"/>
      <c r="B31" s="14"/>
      <c r="C31" s="14"/>
      <c r="D31" s="15" t="n">
        <v>46349</v>
      </c>
      <c r="E31" s="16" t="s">
        <v>17</v>
      </c>
      <c r="F31" s="14" t="s">
        <v>26</v>
      </c>
      <c r="G31" s="16"/>
      <c r="H31" s="18" t="str">
        <f aca="false">IF(A31="","",COUNTIF(A$5:A31,"W")&amp;"-"&amp;COUNTIF(A$5:A31,"L")&amp;"-"&amp;COUNTIF(A$5:A31,"OTL"))</f>
        <v/>
      </c>
      <c r="I31" s="16" t="s">
        <v>34</v>
      </c>
    </row>
    <row r="32" customFormat="false" ht="15" hidden="false" customHeight="false" outlineLevel="0" collapsed="false">
      <c r="A32" s="14"/>
      <c r="B32" s="14"/>
      <c r="C32" s="14"/>
      <c r="D32" s="15" t="n">
        <v>46353</v>
      </c>
      <c r="E32" s="16" t="s">
        <v>46</v>
      </c>
      <c r="F32" s="14" t="s">
        <v>26</v>
      </c>
      <c r="G32" s="16"/>
      <c r="H32" s="17" t="str">
        <f aca="false">IF(A32="","",COUNTIF(A$5:A32,"W")&amp;"-"&amp;COUNTIF(A$5:A32,"L")&amp;"-"&amp;COUNTIF(A$5:A32,"OTL"))</f>
        <v/>
      </c>
      <c r="I32" s="16" t="s">
        <v>47</v>
      </c>
    </row>
    <row r="33" customFormat="false" ht="15" hidden="false" customHeight="false" outlineLevel="0" collapsed="false">
      <c r="A33" s="14"/>
      <c r="B33" s="14"/>
      <c r="C33" s="14"/>
      <c r="D33" s="15" t="n">
        <v>46354</v>
      </c>
      <c r="E33" s="16" t="s">
        <v>48</v>
      </c>
      <c r="F33" s="14" t="s">
        <v>26</v>
      </c>
      <c r="G33" s="16"/>
      <c r="H33" s="18" t="str">
        <f aca="false">IF(A33="","",COUNTIF(A$5:A33,"W")&amp;"-"&amp;COUNTIF(A$5:A33,"L")&amp;"-"&amp;COUNTIF(A$5:A33,"OTL"))</f>
        <v/>
      </c>
      <c r="I33" s="16" t="s">
        <v>29</v>
      </c>
    </row>
    <row r="34" customFormat="false" ht="15" hidden="false" customHeight="false" outlineLevel="0" collapsed="false">
      <c r="A34" s="14"/>
      <c r="B34" s="14"/>
      <c r="C34" s="14"/>
      <c r="D34" s="15" t="n">
        <v>46356</v>
      </c>
      <c r="E34" s="16" t="s">
        <v>49</v>
      </c>
      <c r="F34" s="14" t="s">
        <v>14</v>
      </c>
      <c r="G34" s="16"/>
      <c r="H34" s="17" t="str">
        <f aca="false">IF(A34="","",COUNTIF(A$5:A34,"W")&amp;"-"&amp;COUNTIF(A$5:A34,"L")&amp;"-"&amp;COUNTIF(A$5:A34,"OTL"))</f>
        <v/>
      </c>
      <c r="I34" s="16" t="s">
        <v>34</v>
      </c>
    </row>
    <row r="35" customFormat="false" ht="15" hidden="false" customHeight="false" outlineLevel="0" collapsed="false">
      <c r="A35" s="14"/>
      <c r="B35" s="14"/>
      <c r="C35" s="14"/>
      <c r="D35" s="15" t="n">
        <v>46359</v>
      </c>
      <c r="E35" s="16" t="s">
        <v>50</v>
      </c>
      <c r="F35" s="14" t="s">
        <v>14</v>
      </c>
      <c r="G35" s="16"/>
      <c r="H35" s="18" t="str">
        <f aca="false">IF(A35="","",COUNTIF(A$5:A35,"W")&amp;"-"&amp;COUNTIF(A$5:A35,"L")&amp;"-"&amp;COUNTIF(A$5:A35,"OTL"))</f>
        <v/>
      </c>
      <c r="I35" s="16" t="s">
        <v>29</v>
      </c>
    </row>
    <row r="36" customFormat="false" ht="15" hidden="false" customHeight="false" outlineLevel="0" collapsed="false">
      <c r="A36" s="14"/>
      <c r="B36" s="14"/>
      <c r="C36" s="14"/>
      <c r="D36" s="15" t="n">
        <v>46361</v>
      </c>
      <c r="E36" s="16" t="s">
        <v>51</v>
      </c>
      <c r="F36" s="14" t="s">
        <v>26</v>
      </c>
      <c r="G36" s="16"/>
      <c r="H36" s="17" t="str">
        <f aca="false">IF(A36="","",COUNTIF(A$5:A36,"W")&amp;"-"&amp;COUNTIF(A$5:A36,"L")&amp;"-"&amp;COUNTIF(A$5:A36,"OTL"))</f>
        <v/>
      </c>
      <c r="I36" s="16" t="s">
        <v>29</v>
      </c>
    </row>
    <row r="37" customFormat="false" ht="15" hidden="false" customHeight="false" outlineLevel="0" collapsed="false">
      <c r="A37" s="14"/>
      <c r="B37" s="14"/>
      <c r="C37" s="14"/>
      <c r="D37" s="15" t="n">
        <v>46365</v>
      </c>
      <c r="E37" s="16" t="s">
        <v>52</v>
      </c>
      <c r="F37" s="14" t="s">
        <v>26</v>
      </c>
      <c r="G37" s="16"/>
      <c r="H37" s="18" t="str">
        <f aca="false">IF(A37="","",COUNTIF(A$5:A37,"W")&amp;"-"&amp;COUNTIF(A$5:A37,"L")&amp;"-"&amp;COUNTIF(A$5:A37,"OTL"))</f>
        <v/>
      </c>
      <c r="I37" s="16" t="s">
        <v>34</v>
      </c>
    </row>
    <row r="38" customFormat="false" ht="15" hidden="false" customHeight="false" outlineLevel="0" collapsed="false">
      <c r="A38" s="14"/>
      <c r="B38" s="14"/>
      <c r="C38" s="14"/>
      <c r="D38" s="15" t="n">
        <v>46368</v>
      </c>
      <c r="E38" s="16" t="s">
        <v>25</v>
      </c>
      <c r="F38" s="14" t="s">
        <v>14</v>
      </c>
      <c r="G38" s="16"/>
      <c r="H38" s="17" t="str">
        <f aca="false">IF(A38="","",COUNTIF(A$5:A38,"W")&amp;"-"&amp;COUNTIF(A$5:A38,"L")&amp;"-"&amp;COUNTIF(A$5:A38,"OTL"))</f>
        <v/>
      </c>
      <c r="I38" s="16" t="s">
        <v>29</v>
      </c>
    </row>
    <row r="39" customFormat="false" ht="15" hidden="false" customHeight="false" outlineLevel="0" collapsed="false">
      <c r="A39" s="14"/>
      <c r="B39" s="14"/>
      <c r="C39" s="14"/>
      <c r="D39" s="15" t="n">
        <v>46369</v>
      </c>
      <c r="E39" s="16" t="s">
        <v>53</v>
      </c>
      <c r="F39" s="14" t="s">
        <v>14</v>
      </c>
      <c r="G39" s="16"/>
      <c r="H39" s="18" t="str">
        <f aca="false">IF(A39="","",COUNTIF(A$5:A39,"W")&amp;"-"&amp;COUNTIF(A$5:A39,"L")&amp;"-"&amp;COUNTIF(A$5:A39,"OTL"))</f>
        <v/>
      </c>
      <c r="I39" s="16" t="s">
        <v>29</v>
      </c>
    </row>
    <row r="40" customFormat="false" ht="15" hidden="false" customHeight="false" outlineLevel="0" collapsed="false">
      <c r="A40" s="14"/>
      <c r="B40" s="14"/>
      <c r="C40" s="14"/>
      <c r="D40" s="15" t="n">
        <v>46371</v>
      </c>
      <c r="E40" s="16" t="s">
        <v>43</v>
      </c>
      <c r="F40" s="14" t="s">
        <v>26</v>
      </c>
      <c r="G40" s="16"/>
      <c r="H40" s="17" t="str">
        <f aca="false">IF(A40="","",COUNTIF(A$5:A40,"W")&amp;"-"&amp;COUNTIF(A$5:A40,"L")&amp;"-"&amp;COUNTIF(A$5:A40,"OTL"))</f>
        <v/>
      </c>
      <c r="I40" s="16" t="s">
        <v>54</v>
      </c>
    </row>
    <row r="41" customFormat="false" ht="15" hidden="false" customHeight="false" outlineLevel="0" collapsed="false">
      <c r="A41" s="14"/>
      <c r="B41" s="14"/>
      <c r="C41" s="14"/>
      <c r="D41" s="15" t="n">
        <v>46373</v>
      </c>
      <c r="E41" s="16" t="s">
        <v>42</v>
      </c>
      <c r="F41" s="14" t="s">
        <v>26</v>
      </c>
      <c r="G41" s="16"/>
      <c r="H41" s="18" t="str">
        <f aca="false">IF(A41="","",COUNTIF(A$5:A41,"W")&amp;"-"&amp;COUNTIF(A$5:A41,"L")&amp;"-"&amp;COUNTIF(A$5:A41,"OTL"))</f>
        <v/>
      </c>
      <c r="I41" s="16" t="s">
        <v>29</v>
      </c>
    </row>
    <row r="42" customFormat="false" ht="15" hidden="false" customHeight="false" outlineLevel="0" collapsed="false">
      <c r="A42" s="14"/>
      <c r="B42" s="14"/>
      <c r="C42" s="14"/>
      <c r="D42" s="15" t="n">
        <v>46375</v>
      </c>
      <c r="E42" s="16" t="s">
        <v>55</v>
      </c>
      <c r="F42" s="14" t="s">
        <v>14</v>
      </c>
      <c r="G42" s="16"/>
      <c r="H42" s="17" t="str">
        <f aca="false">IF(A42="","",COUNTIF(A$5:A42,"W")&amp;"-"&amp;COUNTIF(A$5:A42,"L")&amp;"-"&amp;COUNTIF(A$5:A42,"OTL"))</f>
        <v/>
      </c>
      <c r="I42" s="16" t="s">
        <v>29</v>
      </c>
    </row>
    <row r="43" customFormat="false" ht="15" hidden="false" customHeight="false" outlineLevel="0" collapsed="false">
      <c r="A43" s="14"/>
      <c r="B43" s="14"/>
      <c r="C43" s="14"/>
      <c r="D43" s="15" t="n">
        <v>46377</v>
      </c>
      <c r="E43" s="16" t="s">
        <v>56</v>
      </c>
      <c r="F43" s="14" t="s">
        <v>14</v>
      </c>
      <c r="G43" s="16"/>
      <c r="H43" s="18" t="str">
        <f aca="false">IF(A43="","",COUNTIF(A$5:A43,"W")&amp;"-"&amp;COUNTIF(A$5:A43,"L")&amp;"-"&amp;COUNTIF(A$5:A43,"OTL"))</f>
        <v/>
      </c>
      <c r="I43" s="16" t="s">
        <v>47</v>
      </c>
    </row>
    <row r="44" customFormat="false" ht="15" hidden="false" customHeight="false" outlineLevel="0" collapsed="false">
      <c r="A44" s="14"/>
      <c r="B44" s="14"/>
      <c r="C44" s="14"/>
      <c r="D44" s="15" t="n">
        <v>46378</v>
      </c>
      <c r="E44" s="16" t="s">
        <v>57</v>
      </c>
      <c r="F44" s="14" t="s">
        <v>26</v>
      </c>
      <c r="G44" s="16"/>
      <c r="H44" s="17" t="str">
        <f aca="false">IF(A44="","",COUNTIF(A$5:A44,"W")&amp;"-"&amp;COUNTIF(A$5:A44,"L")&amp;"-"&amp;COUNTIF(A$5:A44,"OTL"))</f>
        <v/>
      </c>
      <c r="I44" s="16" t="s">
        <v>34</v>
      </c>
    </row>
    <row r="45" customFormat="false" ht="15" hidden="false" customHeight="false" outlineLevel="0" collapsed="false">
      <c r="A45" s="14"/>
      <c r="B45" s="14"/>
      <c r="C45" s="14"/>
      <c r="D45" s="15" t="n">
        <v>46382</v>
      </c>
      <c r="E45" s="16" t="s">
        <v>13</v>
      </c>
      <c r="F45" s="14" t="s">
        <v>26</v>
      </c>
      <c r="G45" s="16"/>
      <c r="H45" s="18" t="str">
        <f aca="false">IF(A45="","",COUNTIF(A$5:A45,"W")&amp;"-"&amp;COUNTIF(A$5:A45,"L")&amp;"-"&amp;COUNTIF(A$5:A45,"OTL"))</f>
        <v/>
      </c>
      <c r="I45" s="16" t="s">
        <v>29</v>
      </c>
    </row>
    <row r="46" customFormat="false" ht="15" hidden="false" customHeight="false" outlineLevel="0" collapsed="false">
      <c r="A46" s="14"/>
      <c r="B46" s="14"/>
      <c r="C46" s="14"/>
      <c r="D46" s="15" t="n">
        <v>46385</v>
      </c>
      <c r="E46" s="16" t="s">
        <v>53</v>
      </c>
      <c r="F46" s="14" t="s">
        <v>26</v>
      </c>
      <c r="G46" s="16"/>
      <c r="H46" s="17" t="str">
        <f aca="false">IF(A46="","",COUNTIF(A$5:A46,"W")&amp;"-"&amp;COUNTIF(A$5:A46,"L")&amp;"-"&amp;COUNTIF(A$5:A46,"OTL"))</f>
        <v/>
      </c>
      <c r="I46" s="16" t="s">
        <v>27</v>
      </c>
    </row>
    <row r="47" customFormat="false" ht="15" hidden="false" customHeight="false" outlineLevel="0" collapsed="false">
      <c r="A47" s="14"/>
      <c r="B47" s="14"/>
      <c r="C47" s="14"/>
      <c r="D47" s="15" t="n">
        <v>46386</v>
      </c>
      <c r="E47" s="16" t="s">
        <v>45</v>
      </c>
      <c r="F47" s="14" t="s">
        <v>26</v>
      </c>
      <c r="G47" s="16"/>
      <c r="H47" s="18" t="str">
        <f aca="false">IF(A47="","",COUNTIF(A$5:A47,"W")&amp;"-"&amp;COUNTIF(A$5:A47,"L")&amp;"-"&amp;COUNTIF(A$5:A47,"OTL"))</f>
        <v/>
      </c>
      <c r="I47" s="16" t="s">
        <v>27</v>
      </c>
    </row>
    <row r="48" customFormat="false" ht="15" hidden="false" customHeight="false" outlineLevel="0" collapsed="false">
      <c r="A48" s="14"/>
      <c r="B48" s="14"/>
      <c r="C48" s="14"/>
      <c r="D48" s="15" t="n">
        <v>46389</v>
      </c>
      <c r="E48" s="16" t="s">
        <v>33</v>
      </c>
      <c r="F48" s="14" t="s">
        <v>26</v>
      </c>
      <c r="G48" s="16"/>
      <c r="H48" s="17" t="str">
        <f aca="false">IF(A48="","",COUNTIF(A$5:A48,"W")&amp;"-"&amp;COUNTIF(A$5:A48,"L")&amp;"-"&amp;COUNTIF(A$5:A48,"OTL"))</f>
        <v/>
      </c>
      <c r="I48" s="16" t="s">
        <v>29</v>
      </c>
    </row>
    <row r="49" customFormat="false" ht="15" hidden="false" customHeight="false" outlineLevel="0" collapsed="false">
      <c r="A49" s="14"/>
      <c r="B49" s="14"/>
      <c r="C49" s="14"/>
      <c r="D49" s="15" t="n">
        <v>46391</v>
      </c>
      <c r="E49" s="16" t="s">
        <v>56</v>
      </c>
      <c r="F49" s="14" t="s">
        <v>26</v>
      </c>
      <c r="G49" s="16"/>
      <c r="H49" s="18" t="str">
        <f aca="false">IF(A49="","",COUNTIF(A$5:A49,"W")&amp;"-"&amp;COUNTIF(A$5:A49,"L")&amp;"-"&amp;COUNTIF(A$5:A49,"OTL"))</f>
        <v/>
      </c>
      <c r="I49" s="16" t="s">
        <v>34</v>
      </c>
    </row>
    <row r="50" customFormat="false" ht="15" hidden="false" customHeight="false" outlineLevel="0" collapsed="false">
      <c r="A50" s="14"/>
      <c r="B50" s="14"/>
      <c r="C50" s="14"/>
      <c r="D50" s="15" t="n">
        <v>46394</v>
      </c>
      <c r="E50" s="16" t="s">
        <v>49</v>
      </c>
      <c r="F50" s="14" t="s">
        <v>26</v>
      </c>
      <c r="G50" s="16"/>
      <c r="H50" s="17" t="str">
        <f aca="false">IF(A50="","",COUNTIF(A$5:A50,"W")&amp;"-"&amp;COUNTIF(A$5:A50,"L")&amp;"-"&amp;COUNTIF(A$5:A50,"OTL"))</f>
        <v/>
      </c>
      <c r="I50" s="16" t="s">
        <v>29</v>
      </c>
    </row>
    <row r="51" customFormat="false" ht="15" hidden="false" customHeight="false" outlineLevel="0" collapsed="false">
      <c r="A51" s="14"/>
      <c r="B51" s="14"/>
      <c r="C51" s="14"/>
      <c r="D51" s="15" t="n">
        <v>46396</v>
      </c>
      <c r="E51" s="16" t="s">
        <v>49</v>
      </c>
      <c r="F51" s="14" t="s">
        <v>14</v>
      </c>
      <c r="G51" s="16"/>
      <c r="H51" s="18" t="str">
        <f aca="false">IF(A51="","",COUNTIF(A$5:A51,"W")&amp;"-"&amp;COUNTIF(A$5:A51,"L")&amp;"-"&amp;COUNTIF(A$5:A51,"OTL"))</f>
        <v/>
      </c>
      <c r="I51" s="16" t="s">
        <v>29</v>
      </c>
    </row>
    <row r="52" customFormat="false" ht="15" hidden="false" customHeight="false" outlineLevel="0" collapsed="false">
      <c r="A52" s="14"/>
      <c r="B52" s="14"/>
      <c r="C52" s="14"/>
      <c r="D52" s="15" t="n">
        <v>46398</v>
      </c>
      <c r="E52" s="16" t="s">
        <v>58</v>
      </c>
      <c r="F52" s="14" t="s">
        <v>14</v>
      </c>
      <c r="G52" s="16"/>
      <c r="H52" s="17" t="str">
        <f aca="false">IF(A52="","",COUNTIF(A$5:A52,"W")&amp;"-"&amp;COUNTIF(A$5:A52,"L")&amp;"-"&amp;COUNTIF(A$5:A52,"OTL"))</f>
        <v/>
      </c>
      <c r="I52" s="16" t="s">
        <v>34</v>
      </c>
    </row>
    <row r="53" customFormat="false" ht="15" hidden="false" customHeight="false" outlineLevel="0" collapsed="false">
      <c r="A53" s="14"/>
      <c r="B53" s="14"/>
      <c r="C53" s="14"/>
      <c r="D53" s="15" t="n">
        <v>46401</v>
      </c>
      <c r="E53" s="16" t="s">
        <v>44</v>
      </c>
      <c r="F53" s="14" t="s">
        <v>14</v>
      </c>
      <c r="G53" s="16"/>
      <c r="H53" s="18" t="str">
        <f aca="false">IF(A53="","",COUNTIF(A$5:A53,"W")&amp;"-"&amp;COUNTIF(A$5:A53,"L")&amp;"-"&amp;COUNTIF(A$5:A53,"OTL"))</f>
        <v/>
      </c>
      <c r="I53" s="16" t="s">
        <v>29</v>
      </c>
    </row>
    <row r="54" customFormat="false" ht="15" hidden="false" customHeight="false" outlineLevel="0" collapsed="false">
      <c r="A54" s="14"/>
      <c r="B54" s="14"/>
      <c r="C54" s="14"/>
      <c r="D54" s="15" t="n">
        <v>46403</v>
      </c>
      <c r="E54" s="16" t="s">
        <v>48</v>
      </c>
      <c r="F54" s="14" t="s">
        <v>14</v>
      </c>
      <c r="G54" s="16"/>
      <c r="H54" s="17" t="str">
        <f aca="false">IF(A54="","",COUNTIF(A$5:A54,"W")&amp;"-"&amp;COUNTIF(A$5:A54,"L")&amp;"-"&amp;COUNTIF(A$5:A54,"OTL"))</f>
        <v/>
      </c>
      <c r="I54" s="16" t="s">
        <v>29</v>
      </c>
    </row>
    <row r="55" customFormat="false" ht="15" hidden="false" customHeight="false" outlineLevel="0" collapsed="false">
      <c r="A55" s="14"/>
      <c r="B55" s="14"/>
      <c r="C55" s="14"/>
      <c r="D55" s="15" t="n">
        <v>46405</v>
      </c>
      <c r="E55" s="16" t="s">
        <v>59</v>
      </c>
      <c r="F55" s="14" t="s">
        <v>14</v>
      </c>
      <c r="G55" s="16"/>
      <c r="H55" s="18" t="str">
        <f aca="false">IF(A55="","",COUNTIF(A$5:A55,"W")&amp;"-"&amp;COUNTIF(A$5:A55,"L")&amp;"-"&amp;COUNTIF(A$5:A55,"OTL"))</f>
        <v/>
      </c>
      <c r="I55" s="16" t="s">
        <v>34</v>
      </c>
    </row>
    <row r="56" customFormat="false" ht="15" hidden="false" customHeight="false" outlineLevel="0" collapsed="false">
      <c r="A56" s="14"/>
      <c r="B56" s="14"/>
      <c r="C56" s="14"/>
      <c r="D56" s="15" t="n">
        <v>46407</v>
      </c>
      <c r="E56" s="16" t="s">
        <v>19</v>
      </c>
      <c r="F56" s="14" t="s">
        <v>26</v>
      </c>
      <c r="G56" s="16"/>
      <c r="H56" s="17" t="str">
        <f aca="false">IF(A56="","",COUNTIF(A$5:A56,"W")&amp;"-"&amp;COUNTIF(A$5:A56,"L")&amp;"-"&amp;COUNTIF(A$5:A56,"OTL"))</f>
        <v/>
      </c>
      <c r="I56" s="16" t="s">
        <v>34</v>
      </c>
    </row>
    <row r="57" customFormat="false" ht="15" hidden="false" customHeight="false" outlineLevel="0" collapsed="false">
      <c r="A57" s="14"/>
      <c r="B57" s="14"/>
      <c r="C57" s="14"/>
      <c r="D57" s="15" t="n">
        <v>46410</v>
      </c>
      <c r="E57" s="16" t="s">
        <v>59</v>
      </c>
      <c r="F57" s="14" t="s">
        <v>26</v>
      </c>
      <c r="G57" s="16"/>
      <c r="H57" s="18" t="str">
        <f aca="false">IF(A57="","",COUNTIF(A$5:A57,"W")&amp;"-"&amp;COUNTIF(A$5:A57,"L")&amp;"-"&amp;COUNTIF(A$5:A57,"OTL"))</f>
        <v/>
      </c>
      <c r="I57" s="16" t="s">
        <v>29</v>
      </c>
    </row>
    <row r="58" customFormat="false" ht="15" hidden="false" customHeight="false" outlineLevel="0" collapsed="false">
      <c r="A58" s="14"/>
      <c r="B58" s="14"/>
      <c r="C58" s="14"/>
      <c r="D58" s="15" t="n">
        <v>46413</v>
      </c>
      <c r="E58" s="16" t="s">
        <v>38</v>
      </c>
      <c r="F58" s="14" t="s">
        <v>14</v>
      </c>
      <c r="G58" s="16"/>
      <c r="H58" s="17" t="str">
        <f aca="false">IF(A58="","",COUNTIF(A$5:A58,"W")&amp;"-"&amp;COUNTIF(A$5:A58,"L")&amp;"-"&amp;COUNTIF(A$5:A58,"OTL"))</f>
        <v/>
      </c>
      <c r="I58" s="16" t="s">
        <v>29</v>
      </c>
    </row>
    <row r="59" customFormat="false" ht="15" hidden="false" customHeight="false" outlineLevel="0" collapsed="false">
      <c r="A59" s="14"/>
      <c r="B59" s="14"/>
      <c r="C59" s="14"/>
      <c r="D59" s="15" t="n">
        <v>46414</v>
      </c>
      <c r="E59" s="16" t="s">
        <v>57</v>
      </c>
      <c r="F59" s="14" t="s">
        <v>26</v>
      </c>
      <c r="G59" s="16"/>
      <c r="H59" s="18" t="str">
        <f aca="false">IF(A59="","",COUNTIF(A$5:A59,"W")&amp;"-"&amp;COUNTIF(A$5:A59,"L")&amp;"-"&amp;COUNTIF(A$5:A59,"OTL"))</f>
        <v/>
      </c>
      <c r="I59" s="16" t="s">
        <v>34</v>
      </c>
    </row>
    <row r="60" customFormat="false" ht="15" hidden="false" customHeight="false" outlineLevel="0" collapsed="false">
      <c r="A60" s="14"/>
      <c r="B60" s="14"/>
      <c r="C60" s="14"/>
      <c r="D60" s="15" t="n">
        <v>46417</v>
      </c>
      <c r="E60" s="16" t="s">
        <v>46</v>
      </c>
      <c r="F60" s="14" t="s">
        <v>26</v>
      </c>
      <c r="G60" s="16"/>
      <c r="H60" s="17" t="str">
        <f aca="false">IF(A60="","",COUNTIF(A$5:A60,"W")&amp;"-"&amp;COUNTIF(A$5:A60,"L")&amp;"-"&amp;COUNTIF(A$5:A60,"OTL"))</f>
        <v/>
      </c>
      <c r="I60" s="16" t="s">
        <v>29</v>
      </c>
    </row>
    <row r="61" customFormat="false" ht="15" hidden="false" customHeight="false" outlineLevel="0" collapsed="false">
      <c r="A61" s="14"/>
      <c r="B61" s="14"/>
      <c r="C61" s="14"/>
      <c r="D61" s="15" t="n">
        <v>46426</v>
      </c>
      <c r="E61" s="16" t="s">
        <v>35</v>
      </c>
      <c r="F61" s="14" t="s">
        <v>14</v>
      </c>
      <c r="G61" s="16"/>
      <c r="H61" s="18" t="str">
        <f aca="false">IF(A61="","",COUNTIF(A$5:A61,"W")&amp;"-"&amp;COUNTIF(A$5:A61,"L")&amp;"-"&amp;COUNTIF(A$5:A61,"OTL"))</f>
        <v/>
      </c>
      <c r="I61" s="16" t="s">
        <v>34</v>
      </c>
    </row>
    <row r="62" customFormat="false" ht="15" hidden="false" customHeight="false" outlineLevel="0" collapsed="false">
      <c r="A62" s="14"/>
      <c r="B62" s="14"/>
      <c r="C62" s="14"/>
      <c r="D62" s="15" t="n">
        <v>46428</v>
      </c>
      <c r="E62" s="16" t="s">
        <v>46</v>
      </c>
      <c r="F62" s="14" t="s">
        <v>14</v>
      </c>
      <c r="G62" s="16"/>
      <c r="H62" s="17" t="str">
        <f aca="false">IF(A62="","",COUNTIF(A$5:A62,"W")&amp;"-"&amp;COUNTIF(A$5:A62,"L")&amp;"-"&amp;COUNTIF(A$5:A62,"OTL"))</f>
        <v/>
      </c>
      <c r="I62" s="16" t="s">
        <v>34</v>
      </c>
    </row>
    <row r="63" customFormat="false" ht="15" hidden="false" customHeight="false" outlineLevel="0" collapsed="false">
      <c r="A63" s="14"/>
      <c r="B63" s="14"/>
      <c r="C63" s="14"/>
      <c r="D63" s="15" t="n">
        <v>46431</v>
      </c>
      <c r="E63" s="16" t="s">
        <v>19</v>
      </c>
      <c r="F63" s="14" t="s">
        <v>26</v>
      </c>
      <c r="G63" s="16"/>
      <c r="H63" s="18" t="str">
        <f aca="false">IF(A63="","",COUNTIF(A$5:A63,"W")&amp;"-"&amp;COUNTIF(A$5:A63,"L")&amp;"-"&amp;COUNTIF(A$5:A63,"OTL"))</f>
        <v/>
      </c>
      <c r="I63" s="16" t="s">
        <v>29</v>
      </c>
    </row>
    <row r="64" customFormat="false" ht="15" hidden="false" customHeight="false" outlineLevel="0" collapsed="false">
      <c r="A64" s="14"/>
      <c r="B64" s="14"/>
      <c r="C64" s="14"/>
      <c r="D64" s="15" t="n">
        <v>46434</v>
      </c>
      <c r="E64" s="16" t="s">
        <v>51</v>
      </c>
      <c r="F64" s="14" t="s">
        <v>14</v>
      </c>
      <c r="G64" s="16"/>
      <c r="H64" s="17" t="str">
        <f aca="false">IF(A64="","",COUNTIF(A$5:A64,"W")&amp;"-"&amp;COUNTIF(A$5:A64,"L")&amp;"-"&amp;COUNTIF(A$5:A64,"OTL"))</f>
        <v/>
      </c>
      <c r="I64" s="16" t="s">
        <v>29</v>
      </c>
    </row>
    <row r="65" customFormat="false" ht="15" hidden="false" customHeight="false" outlineLevel="0" collapsed="false">
      <c r="A65" s="14"/>
      <c r="B65" s="14"/>
      <c r="C65" s="14"/>
      <c r="D65" s="15" t="n">
        <v>46436</v>
      </c>
      <c r="E65" s="16" t="s">
        <v>22</v>
      </c>
      <c r="F65" s="14" t="s">
        <v>26</v>
      </c>
      <c r="G65" s="16"/>
      <c r="H65" s="18" t="str">
        <f aca="false">IF(A65="","",COUNTIF(A$5:A65,"W")&amp;"-"&amp;COUNTIF(A$5:A65,"L")&amp;"-"&amp;COUNTIF(A$5:A65,"OTL"))</f>
        <v/>
      </c>
      <c r="I65" s="16" t="s">
        <v>54</v>
      </c>
    </row>
    <row r="66" customFormat="false" ht="15" hidden="false" customHeight="false" outlineLevel="0" collapsed="false">
      <c r="A66" s="14"/>
      <c r="B66" s="14"/>
      <c r="C66" s="14"/>
      <c r="D66" s="15" t="n">
        <v>46438</v>
      </c>
      <c r="E66" s="16" t="s">
        <v>55</v>
      </c>
      <c r="F66" s="14" t="s">
        <v>26</v>
      </c>
      <c r="G66" s="16"/>
      <c r="H66" s="17" t="str">
        <f aca="false">IF(A66="","",COUNTIF(A$5:A66,"W")&amp;"-"&amp;COUNTIF(A$5:A66,"L")&amp;"-"&amp;COUNTIF(A$5:A66,"OTL"))</f>
        <v/>
      </c>
      <c r="I66" s="16" t="s">
        <v>29</v>
      </c>
    </row>
    <row r="67" customFormat="false" ht="15" hidden="false" customHeight="false" outlineLevel="0" collapsed="false">
      <c r="A67" s="14"/>
      <c r="B67" s="14"/>
      <c r="C67" s="14"/>
      <c r="D67" s="15" t="n">
        <v>46441</v>
      </c>
      <c r="E67" s="16" t="s">
        <v>57</v>
      </c>
      <c r="F67" s="14" t="s">
        <v>14</v>
      </c>
      <c r="G67" s="16"/>
      <c r="H67" s="18" t="str">
        <f aca="false">IF(A67="","",COUNTIF(A$5:A67,"W")&amp;"-"&amp;COUNTIF(A$5:A67,"L")&amp;"-"&amp;COUNTIF(A$5:A67,"OTL"))</f>
        <v/>
      </c>
      <c r="I67" s="16" t="s">
        <v>29</v>
      </c>
    </row>
    <row r="68" customFormat="false" ht="15" hidden="false" customHeight="false" outlineLevel="0" collapsed="false">
      <c r="A68" s="14"/>
      <c r="B68" s="14"/>
      <c r="C68" s="14"/>
      <c r="D68" s="15" t="n">
        <v>46443</v>
      </c>
      <c r="E68" s="16" t="s">
        <v>48</v>
      </c>
      <c r="F68" s="14" t="s">
        <v>26</v>
      </c>
      <c r="G68" s="16"/>
      <c r="H68" s="17" t="str">
        <f aca="false">IF(A68="","",COUNTIF(A$5:A68,"W")&amp;"-"&amp;COUNTIF(A$5:A68,"L")&amp;"-"&amp;COUNTIF(A$5:A68,"OTL"))</f>
        <v/>
      </c>
      <c r="I68" s="16" t="s">
        <v>29</v>
      </c>
    </row>
    <row r="69" customFormat="false" ht="15" hidden="false" customHeight="false" outlineLevel="0" collapsed="false">
      <c r="A69" s="14"/>
      <c r="B69" s="14"/>
      <c r="C69" s="14"/>
      <c r="D69" s="15" t="n">
        <v>46445</v>
      </c>
      <c r="E69" s="16" t="s">
        <v>32</v>
      </c>
      <c r="F69" s="14" t="s">
        <v>26</v>
      </c>
      <c r="G69" s="16"/>
      <c r="H69" s="18" t="str">
        <f aca="false">IF(A69="","",COUNTIF(A$5:A69,"W")&amp;"-"&amp;COUNTIF(A$5:A69,"L")&amp;"-"&amp;COUNTIF(A$5:A69,"OTL"))</f>
        <v/>
      </c>
      <c r="I69" s="16" t="s">
        <v>29</v>
      </c>
    </row>
    <row r="70" customFormat="false" ht="15" hidden="false" customHeight="false" outlineLevel="0" collapsed="false">
      <c r="A70" s="14"/>
      <c r="B70" s="14"/>
      <c r="C70" s="14"/>
      <c r="D70" s="15" t="n">
        <v>46447</v>
      </c>
      <c r="E70" s="16" t="s">
        <v>57</v>
      </c>
      <c r="F70" s="14" t="s">
        <v>14</v>
      </c>
      <c r="G70" s="16"/>
      <c r="H70" s="17" t="str">
        <f aca="false">IF(A70="","",COUNTIF(A$5:A70,"W")&amp;"-"&amp;COUNTIF(A$5:A70,"L")&amp;"-"&amp;COUNTIF(A$5:A70,"OTL"))</f>
        <v/>
      </c>
      <c r="I70" s="16" t="s">
        <v>29</v>
      </c>
    </row>
    <row r="71" customFormat="false" ht="15" hidden="false" customHeight="false" outlineLevel="0" collapsed="false">
      <c r="A71" s="14"/>
      <c r="B71" s="14"/>
      <c r="C71" s="14"/>
      <c r="D71" s="15" t="n">
        <v>46449</v>
      </c>
      <c r="E71" s="16" t="s">
        <v>40</v>
      </c>
      <c r="F71" s="14" t="s">
        <v>14</v>
      </c>
      <c r="G71" s="16"/>
      <c r="H71" s="18" t="str">
        <f aca="false">IF(A71="","",COUNTIF(A$5:A71,"W")&amp;"-"&amp;COUNTIF(A$5:A71,"L")&amp;"-"&amp;COUNTIF(A$5:A71,"OTL"))</f>
        <v/>
      </c>
      <c r="I71" s="16" t="s">
        <v>60</v>
      </c>
    </row>
    <row r="72" customFormat="false" ht="15" hidden="false" customHeight="false" outlineLevel="0" collapsed="false">
      <c r="A72" s="14"/>
      <c r="B72" s="14"/>
      <c r="C72" s="14"/>
      <c r="D72" s="15" t="n">
        <v>46451</v>
      </c>
      <c r="E72" s="16" t="s">
        <v>51</v>
      </c>
      <c r="F72" s="14" t="s">
        <v>26</v>
      </c>
      <c r="G72" s="16"/>
      <c r="H72" s="17" t="str">
        <f aca="false">IF(A72="","",COUNTIF(A$5:A72,"W")&amp;"-"&amp;COUNTIF(A$5:A72,"L")&amp;"-"&amp;COUNTIF(A$5:A72,"OTL"))</f>
        <v/>
      </c>
      <c r="I72" s="16" t="s">
        <v>29</v>
      </c>
    </row>
    <row r="73" customFormat="false" ht="15" hidden="false" customHeight="false" outlineLevel="0" collapsed="false">
      <c r="A73" s="14"/>
      <c r="B73" s="14"/>
      <c r="C73" s="14"/>
      <c r="D73" s="15" t="n">
        <v>46452</v>
      </c>
      <c r="E73" s="16" t="s">
        <v>50</v>
      </c>
      <c r="F73" s="14" t="s">
        <v>26</v>
      </c>
      <c r="G73" s="16"/>
      <c r="H73" s="18" t="str">
        <f aca="false">IF(A73="","",COUNTIF(A$5:A73,"W")&amp;"-"&amp;COUNTIF(A$5:A73,"L")&amp;"-"&amp;COUNTIF(A$5:A73,"OTL"))</f>
        <v/>
      </c>
      <c r="I73" s="16" t="s">
        <v>29</v>
      </c>
    </row>
    <row r="74" customFormat="false" ht="15" hidden="false" customHeight="false" outlineLevel="0" collapsed="false">
      <c r="A74" s="14"/>
      <c r="B74" s="14"/>
      <c r="C74" s="14"/>
      <c r="D74" s="15" t="n">
        <v>46454</v>
      </c>
      <c r="E74" s="16" t="s">
        <v>52</v>
      </c>
      <c r="F74" s="14" t="s">
        <v>14</v>
      </c>
      <c r="G74" s="16"/>
      <c r="H74" s="17" t="str">
        <f aca="false">IF(A74="","",COUNTIF(A$5:A74,"W")&amp;"-"&amp;COUNTIF(A$5:A74,"L")&amp;"-"&amp;COUNTIF(A$5:A74,"OTL"))</f>
        <v/>
      </c>
      <c r="I74" s="16" t="s">
        <v>34</v>
      </c>
    </row>
    <row r="75" customFormat="false" ht="15" hidden="false" customHeight="false" outlineLevel="0" collapsed="false">
      <c r="A75" s="14"/>
      <c r="B75" s="14"/>
      <c r="C75" s="14"/>
      <c r="D75" s="15" t="n">
        <v>46457</v>
      </c>
      <c r="E75" s="16" t="s">
        <v>58</v>
      </c>
      <c r="F75" s="14" t="s">
        <v>26</v>
      </c>
      <c r="G75" s="16"/>
      <c r="H75" s="18" t="str">
        <f aca="false">IF(A75="","",COUNTIF(A$5:A75,"W")&amp;"-"&amp;COUNTIF(A$5:A75,"L")&amp;"-"&amp;COUNTIF(A$5:A75,"OTL"))</f>
        <v/>
      </c>
      <c r="I75" s="16" t="s">
        <v>54</v>
      </c>
    </row>
    <row r="76" customFormat="false" ht="15" hidden="false" customHeight="false" outlineLevel="0" collapsed="false">
      <c r="A76" s="14"/>
      <c r="B76" s="14"/>
      <c r="C76" s="14"/>
      <c r="D76" s="15" t="n">
        <v>46459</v>
      </c>
      <c r="E76" s="16" t="s">
        <v>41</v>
      </c>
      <c r="F76" s="14" t="s">
        <v>14</v>
      </c>
      <c r="G76" s="16"/>
      <c r="H76" s="17" t="str">
        <f aca="false">IF(A76="","",COUNTIF(A$5:A76,"W")&amp;"-"&amp;COUNTIF(A$5:A76,"L")&amp;"-"&amp;COUNTIF(A$5:A76,"OTL"))</f>
        <v/>
      </c>
      <c r="I76" s="16" t="s">
        <v>29</v>
      </c>
    </row>
    <row r="77" customFormat="false" ht="15" hidden="false" customHeight="false" outlineLevel="0" collapsed="false">
      <c r="A77" s="14"/>
      <c r="B77" s="14"/>
      <c r="C77" s="14"/>
      <c r="D77" s="15" t="n">
        <v>46461</v>
      </c>
      <c r="E77" s="16" t="s">
        <v>50</v>
      </c>
      <c r="F77" s="14" t="s">
        <v>14</v>
      </c>
      <c r="G77" s="16"/>
      <c r="H77" s="18" t="str">
        <f aca="false">IF(A77="","",COUNTIF(A$5:A77,"W")&amp;"-"&amp;COUNTIF(A$5:A77,"L")&amp;"-"&amp;COUNTIF(A$5:A77,"OTL"))</f>
        <v/>
      </c>
      <c r="I77" s="16" t="s">
        <v>34</v>
      </c>
    </row>
    <row r="78" customFormat="false" ht="15" hidden="false" customHeight="false" outlineLevel="0" collapsed="false">
      <c r="A78" s="14"/>
      <c r="B78" s="14"/>
      <c r="C78" s="14"/>
      <c r="D78" s="15" t="n">
        <v>46463</v>
      </c>
      <c r="E78" s="16" t="s">
        <v>55</v>
      </c>
      <c r="F78" s="14" t="s">
        <v>14</v>
      </c>
      <c r="G78" s="16"/>
      <c r="H78" s="17" t="str">
        <f aca="false">IF(A78="","",COUNTIF(A$5:A78,"W")&amp;"-"&amp;COUNTIF(A$5:A78,"L")&amp;"-"&amp;COUNTIF(A$5:A78,"OTL"))</f>
        <v/>
      </c>
      <c r="I78" s="16" t="s">
        <v>34</v>
      </c>
    </row>
    <row r="79" customFormat="false" ht="15" hidden="false" customHeight="false" outlineLevel="0" collapsed="false">
      <c r="A79" s="14"/>
      <c r="B79" s="14"/>
      <c r="C79" s="14"/>
      <c r="D79" s="15" t="n">
        <v>46464</v>
      </c>
      <c r="E79" s="16" t="s">
        <v>36</v>
      </c>
      <c r="F79" s="14" t="s">
        <v>26</v>
      </c>
      <c r="G79" s="16"/>
      <c r="H79" s="18" t="str">
        <f aca="false">IF(A79="","",COUNTIF(A$5:A79,"W")&amp;"-"&amp;COUNTIF(A$5:A79,"L")&amp;"-"&amp;COUNTIF(A$5:A79,"OTL"))</f>
        <v/>
      </c>
      <c r="I79" s="16" t="s">
        <v>29</v>
      </c>
    </row>
    <row r="80" customFormat="false" ht="15" hidden="false" customHeight="false" outlineLevel="0" collapsed="false">
      <c r="A80" s="14"/>
      <c r="B80" s="14"/>
      <c r="C80" s="14"/>
      <c r="D80" s="15" t="n">
        <v>46466</v>
      </c>
      <c r="E80" s="16" t="s">
        <v>42</v>
      </c>
      <c r="F80" s="14" t="s">
        <v>26</v>
      </c>
      <c r="G80" s="16"/>
      <c r="H80" s="17" t="str">
        <f aca="false">IF(A80="","",COUNTIF(A$5:A80,"W")&amp;"-"&amp;COUNTIF(A$5:A80,"L")&amp;"-"&amp;COUNTIF(A$5:A80,"OTL"))</f>
        <v/>
      </c>
      <c r="I80" s="16" t="s">
        <v>29</v>
      </c>
    </row>
    <row r="81" customFormat="false" ht="15" hidden="false" customHeight="false" outlineLevel="0" collapsed="false">
      <c r="A81" s="14"/>
      <c r="B81" s="14"/>
      <c r="C81" s="14"/>
      <c r="D81" s="15" t="n">
        <v>46468</v>
      </c>
      <c r="E81" s="16" t="s">
        <v>13</v>
      </c>
      <c r="F81" s="14" t="s">
        <v>26</v>
      </c>
      <c r="G81" s="16"/>
      <c r="H81" s="18" t="str">
        <f aca="false">IF(A81="","",COUNTIF(A$5:A81,"W")&amp;"-"&amp;COUNTIF(A$5:A81,"L")&amp;"-"&amp;COUNTIF(A$5:A81,"OTL"))</f>
        <v/>
      </c>
      <c r="I81" s="16" t="s">
        <v>34</v>
      </c>
    </row>
    <row r="82" customFormat="false" ht="15" hidden="false" customHeight="false" outlineLevel="0" collapsed="false">
      <c r="A82" s="14"/>
      <c r="B82" s="14"/>
      <c r="C82" s="14"/>
      <c r="D82" s="15" t="n">
        <v>46471</v>
      </c>
      <c r="E82" s="16" t="s">
        <v>32</v>
      </c>
      <c r="F82" s="14" t="s">
        <v>26</v>
      </c>
      <c r="G82" s="16"/>
      <c r="H82" s="17" t="str">
        <f aca="false">IF(A82="","",COUNTIF(A$5:A82,"W")&amp;"-"&amp;COUNTIF(A$5:A82,"L")&amp;"-"&amp;COUNTIF(A$5:A82,"OTL"))</f>
        <v/>
      </c>
      <c r="I82" s="16" t="s">
        <v>29</v>
      </c>
    </row>
    <row r="83" customFormat="false" ht="15" hidden="false" customHeight="false" outlineLevel="0" collapsed="false">
      <c r="A83" s="14"/>
      <c r="B83" s="14"/>
      <c r="C83" s="14"/>
      <c r="D83" s="15" t="n">
        <v>46473</v>
      </c>
      <c r="E83" s="16" t="s">
        <v>19</v>
      </c>
      <c r="F83" s="14" t="s">
        <v>14</v>
      </c>
      <c r="G83" s="16"/>
      <c r="H83" s="18" t="str">
        <f aca="false">IF(A83="","",COUNTIF(A$5:A83,"W")&amp;"-"&amp;COUNTIF(A$5:A83,"L")&amp;"-"&amp;COUNTIF(A$5:A83,"OTL"))</f>
        <v/>
      </c>
      <c r="I83" s="16" t="s">
        <v>29</v>
      </c>
    </row>
    <row r="84" customFormat="false" ht="15" hidden="false" customHeight="false" outlineLevel="0" collapsed="false">
      <c r="A84" s="14"/>
      <c r="B84" s="14"/>
      <c r="C84" s="14"/>
      <c r="D84" s="15" t="n">
        <v>46474</v>
      </c>
      <c r="E84" s="16" t="s">
        <v>56</v>
      </c>
      <c r="F84" s="14" t="s">
        <v>14</v>
      </c>
      <c r="G84" s="16"/>
      <c r="H84" s="17" t="str">
        <f aca="false">IF(A84="","",COUNTIF(A$5:A84,"W")&amp;"-"&amp;COUNTIF(A$5:A84,"L")&amp;"-"&amp;COUNTIF(A$5:A84,"OTL"))</f>
        <v/>
      </c>
      <c r="I84" s="16" t="s">
        <v>61</v>
      </c>
    </row>
    <row r="85" customFormat="false" ht="15" hidden="false" customHeight="false" outlineLevel="0" collapsed="false">
      <c r="A85" s="14"/>
      <c r="B85" s="14"/>
      <c r="C85" s="14"/>
      <c r="D85" s="15" t="n">
        <v>46476</v>
      </c>
      <c r="E85" s="16" t="s">
        <v>55</v>
      </c>
      <c r="F85" s="14" t="s">
        <v>26</v>
      </c>
      <c r="G85" s="16"/>
      <c r="H85" s="18" t="str">
        <f aca="false">IF(A85="","",COUNTIF(A$5:A85,"W")&amp;"-"&amp;COUNTIF(A$5:A85,"L")&amp;"-"&amp;COUNTIF(A$5:A85,"OTL"))</f>
        <v/>
      </c>
      <c r="I85" s="16" t="s">
        <v>29</v>
      </c>
    </row>
    <row r="86" customFormat="false" ht="15" hidden="false" customHeight="false" outlineLevel="0" collapsed="false">
      <c r="A86" s="14"/>
      <c r="B86" s="14"/>
      <c r="C86" s="14"/>
      <c r="D86" s="15" t="n">
        <v>46478</v>
      </c>
      <c r="E86" s="16" t="s">
        <v>50</v>
      </c>
      <c r="F86" s="14" t="s">
        <v>26</v>
      </c>
      <c r="G86" s="16"/>
      <c r="H86" s="17" t="str">
        <f aca="false">IF(A86="","",COUNTIF(A$5:A86,"W")&amp;"-"&amp;COUNTIF(A$5:A86,"L")&amp;"-"&amp;COUNTIF(A$5:A86,"OTL"))</f>
        <v/>
      </c>
      <c r="I86" s="16" t="s">
        <v>29</v>
      </c>
    </row>
    <row r="87" customFormat="false" ht="15" hidden="false" customHeight="false" outlineLevel="0" collapsed="false">
      <c r="A87" s="14"/>
      <c r="B87" s="14"/>
      <c r="C87" s="14"/>
      <c r="D87" s="15" t="n">
        <v>46480</v>
      </c>
      <c r="E87" s="16" t="s">
        <v>32</v>
      </c>
      <c r="F87" s="14" t="s">
        <v>14</v>
      </c>
      <c r="G87" s="16"/>
      <c r="H87" s="18" t="str">
        <f aca="false">IF(A87="","",COUNTIF(A$5:A87,"W")&amp;"-"&amp;COUNTIF(A$5:A87,"L")&amp;"-"&amp;COUNTIF(A$5:A87,"OTL"))</f>
        <v/>
      </c>
      <c r="I87" s="16" t="s">
        <v>29</v>
      </c>
    </row>
    <row r="88" customFormat="false" ht="15" hidden="false" customHeight="false" outlineLevel="0" collapsed="false">
      <c r="A88" s="14"/>
      <c r="B88" s="14"/>
      <c r="C88" s="14"/>
      <c r="D88" s="15" t="n">
        <v>46482</v>
      </c>
      <c r="E88" s="16" t="s">
        <v>46</v>
      </c>
      <c r="F88" s="14" t="s">
        <v>14</v>
      </c>
      <c r="G88" s="16"/>
      <c r="H88" s="17" t="str">
        <f aca="false">IF(A88="","",COUNTIF(A$5:A88,"W")&amp;"-"&amp;COUNTIF(A$5:A88,"L")&amp;"-"&amp;COUNTIF(A$5:A88,"OTL"))</f>
        <v/>
      </c>
      <c r="I88" s="16" t="s">
        <v>29</v>
      </c>
    </row>
    <row r="89" customFormat="false" ht="15" hidden="false" customHeight="false" outlineLevel="0" collapsed="false">
      <c r="A89" s="14"/>
      <c r="B89" s="14"/>
      <c r="C89" s="14"/>
      <c r="D89" s="15" t="n">
        <v>46487</v>
      </c>
      <c r="E89" s="16" t="s">
        <v>36</v>
      </c>
      <c r="F89" s="14" t="s">
        <v>26</v>
      </c>
      <c r="G89" s="16"/>
      <c r="H89" s="18" t="str">
        <f aca="false">IF(A89="","",COUNTIF(A$5:A89,"W")&amp;"-"&amp;COUNTIF(A$5:A89,"L")&amp;"-"&amp;COUNTIF(A$5:A89,"OTL"))</f>
        <v/>
      </c>
      <c r="I89" s="16" t="s">
        <v>29</v>
      </c>
    </row>
    <row r="91" customFormat="false" ht="15" hidden="false" customHeight="false" outlineLevel="0" collapsed="false">
      <c r="A91" s="19" t="s">
        <v>62</v>
      </c>
      <c r="B91" s="19"/>
      <c r="C91" s="19"/>
      <c r="D91" s="19"/>
      <c r="E91" s="19"/>
      <c r="F91" s="19"/>
      <c r="G91" s="19"/>
      <c r="H91" s="19"/>
      <c r="I91" s="19"/>
    </row>
    <row r="92" customFormat="false" ht="15" hidden="false" customHeight="false" outlineLevel="0" collapsed="false">
      <c r="A92" s="20" t="s">
        <v>63</v>
      </c>
      <c r="B92" s="20"/>
      <c r="C92" s="20"/>
      <c r="D92" s="20"/>
      <c r="E92" s="21" t="n">
        <f aca="false">(COUNTIF(A$5:A$89,"W")+COUNTIF(A$5:A$89,"L")+COUNTIF(A$5:A$89,"OTL"))</f>
        <v>4</v>
      </c>
    </row>
    <row r="93" customFormat="false" ht="15" hidden="false" customHeight="false" outlineLevel="0" collapsed="false">
      <c r="A93" s="20" t="s">
        <v>64</v>
      </c>
      <c r="B93" s="20"/>
      <c r="C93" s="20"/>
      <c r="D93" s="20"/>
      <c r="E93" s="21" t="str">
        <f aca="false">COUNTIF(A$5:A$89,"W")&amp;"-"&amp;COUNTIF(A$5:A$89,"L")&amp;"-"&amp;COUNTIF(A$5:A$89,"OTL")</f>
        <v>2-2-0</v>
      </c>
    </row>
    <row r="94" customFormat="false" ht="15" hidden="false" customHeight="false" outlineLevel="0" collapsed="false">
      <c r="A94" s="20" t="s">
        <v>65</v>
      </c>
      <c r="B94" s="20"/>
      <c r="C94" s="20"/>
      <c r="D94" s="20"/>
      <c r="E94" s="21" t="n">
        <f aca="false">2*COUNTIF(A$5:A$89,"W")+COUNTIF(A$5:A$89,"OTL")</f>
        <v>4</v>
      </c>
    </row>
    <row r="95" customFormat="false" ht="15" hidden="false" customHeight="false" outlineLevel="0" collapsed="false">
      <c r="A95" s="20" t="s">
        <v>66</v>
      </c>
      <c r="B95" s="20"/>
      <c r="C95" s="20"/>
      <c r="D95" s="20"/>
      <c r="E95" s="22" t="n">
        <f aca="false">IF((COUNTIF(A$5:A$89,"W")+COUNTIF(A$5:A$89,"L")+COUNTIF(A$5:A$89,"OTL"))=0,0,(2*COUNTIF(A$5:A$89,"W")+COUNTIF(A$5:A$89,"OTL"))/(2*(COUNTIF(A$5:A$89,"W")+COUNTIF(A$5:A$89,"L")+COUNTIF(A$5:A$89,"OTL"))))</f>
        <v>0.5</v>
      </c>
    </row>
    <row r="96" customFormat="false" ht="15" hidden="false" customHeight="false" outlineLevel="0" collapsed="false">
      <c r="A96" s="20" t="s">
        <v>67</v>
      </c>
      <c r="B96" s="20"/>
      <c r="C96" s="20"/>
      <c r="D96" s="20"/>
      <c r="E96" s="21" t="n">
        <f aca="false">SUMIFS(B$5:B$89,D$5:D$89,"&gt;0")</f>
        <v>11</v>
      </c>
    </row>
    <row r="97" customFormat="false" ht="15" hidden="false" customHeight="false" outlineLevel="0" collapsed="false">
      <c r="A97" s="20" t="s">
        <v>68</v>
      </c>
      <c r="B97" s="20"/>
      <c r="C97" s="20"/>
      <c r="D97" s="20"/>
      <c r="E97" s="21" t="n">
        <f aca="false">SUMIFS(C$5:C$89,D$5:D$89,"&gt;0")</f>
        <v>11</v>
      </c>
    </row>
    <row r="98" customFormat="false" ht="15" hidden="false" customHeight="false" outlineLevel="0" collapsed="false">
      <c r="A98" s="20" t="s">
        <v>69</v>
      </c>
      <c r="B98" s="20"/>
      <c r="C98" s="20"/>
      <c r="D98" s="20"/>
      <c r="E98" s="21" t="n">
        <f aca="false">SUMIFS(B$5:B$89,D$5:D$89,"&gt;0")-SUMIFS(C$5:C$89,D$5:D$89,"&gt;0")</f>
        <v>0</v>
      </c>
    </row>
    <row r="99" customFormat="false" ht="15" hidden="false" customHeight="false" outlineLevel="0" collapsed="false">
      <c r="A99" s="20" t="s">
        <v>70</v>
      </c>
      <c r="B99" s="20"/>
      <c r="C99" s="20"/>
      <c r="D99" s="20"/>
      <c r="E99" s="21" t="str">
        <f aca="false">COUNTIFS(A$5:A$89,"W",F$5:F$89,"Home")&amp;"-"&amp;COUNTIFS(A$5:A$89,"L",F$5:F$89,"Home")&amp;"-"&amp;COUNTIFS(A$5:A$89,"OTL",F$5:F$89,"Home")</f>
        <v>2-2-0</v>
      </c>
    </row>
    <row r="100" customFormat="false" ht="15" hidden="false" customHeight="false" outlineLevel="0" collapsed="false">
      <c r="A100" s="20" t="s">
        <v>71</v>
      </c>
      <c r="B100" s="20"/>
      <c r="C100" s="20"/>
      <c r="D100" s="20"/>
      <c r="E100" s="21" t="str">
        <f aca="false">COUNTIFS(A$5:A$89,"W",F$5:F$89,"Away")&amp;"-"&amp;COUNTIFS(A$5:A$89,"L",F$5:F$89,"Away")&amp;"-"&amp;COUNTIFS(A$5:A$89,"OTL",F$5:F$89,"Away")</f>
        <v>0-0-0</v>
      </c>
    </row>
    <row r="101" customFormat="false" ht="15" hidden="false" customHeight="false" outlineLevel="0" collapsed="false">
      <c r="A101" s="20" t="s">
        <v>72</v>
      </c>
      <c r="B101" s="20"/>
      <c r="C101" s="20"/>
      <c r="D101" s="20"/>
      <c r="E101" s="21" t="n">
        <f aca="false">84-(COUNTIF(A$5:A$89,"W")+COUNTIF(A$5:A$89,"L")+COUNTIF(A$5:A$89,"OTL"))</f>
        <v>80</v>
      </c>
    </row>
  </sheetData>
  <mergeCells count="14">
    <mergeCell ref="A1:I1"/>
    <mergeCell ref="A2:I2"/>
    <mergeCell ref="A3:I3"/>
    <mergeCell ref="A91:I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</mergeCells>
  <conditionalFormatting sqref="A5:I89">
    <cfRule type="expression" priority="2" aboveAverage="0" equalAverage="0" bottom="0" percent="0" rank="0" text="" dxfId="0">
      <formula>OR($A5="W",$A5="L",$A5="OTL")</formula>
    </cfRule>
  </conditionalFormatting>
  <conditionalFormatting sqref="A5:A89">
    <cfRule type="expression" priority="3" aboveAverage="0" equalAverage="0" bottom="0" percent="0" rank="0" text="" dxfId="1">
      <formula>$A5="W"</formula>
    </cfRule>
    <cfRule type="expression" priority="4" aboveAverage="0" equalAverage="0" bottom="0" percent="0" rank="0" text="" dxfId="2">
      <formula>$A5="L"</formula>
    </cfRule>
    <cfRule type="expression" priority="5" aboveAverage="0" equalAverage="0" bottom="0" percent="0" rank="0" text="" dxfId="3">
      <formula>$A5="OTL"</formula>
    </cfRule>
  </conditionalFormatting>
  <dataValidations count="1">
    <dataValidation allowBlank="true" errorStyle="stop" operator="between" showDropDown="false" showErrorMessage="false" showInputMessage="false" sqref="A5:A8 A10:A89" type="list">
      <formula1>"W,L,OTL"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"/>
    <col collapsed="false" customWidth="true" hidden="false" outlineLevel="0" max="5" min="3" style="0" width="7"/>
    <col collapsed="false" customWidth="true" hidden="false" outlineLevel="0" max="6" min="6" style="0" width="15"/>
  </cols>
  <sheetData>
    <row r="1" customFormat="false" ht="16.15" hidden="false" customHeight="false" outlineLevel="0" collapsed="false">
      <c r="A1" s="23" t="s">
        <v>73</v>
      </c>
      <c r="B1" s="23"/>
      <c r="C1" s="23"/>
      <c r="D1" s="23"/>
      <c r="E1" s="23"/>
      <c r="F1" s="23"/>
    </row>
    <row r="2" customFormat="false" ht="25.5" hidden="false" customHeight="true" outlineLevel="0" collapsed="false">
      <c r="A2" s="24" t="s">
        <v>74</v>
      </c>
      <c r="B2" s="24"/>
      <c r="C2" s="24"/>
      <c r="D2" s="24"/>
      <c r="E2" s="24"/>
      <c r="F2" s="24"/>
    </row>
    <row r="3" customFormat="false" ht="15" hidden="false" customHeight="false" outlineLevel="0" collapsed="false">
      <c r="A3" s="25" t="s">
        <v>9</v>
      </c>
      <c r="B3" s="25" t="s">
        <v>75</v>
      </c>
      <c r="C3" s="25" t="s">
        <v>16</v>
      </c>
      <c r="D3" s="25" t="s">
        <v>12</v>
      </c>
      <c r="E3" s="25" t="s">
        <v>76</v>
      </c>
      <c r="F3" s="25" t="s">
        <v>68</v>
      </c>
    </row>
    <row r="4" customFormat="false" ht="15" hidden="false" customHeight="false" outlineLevel="0" collapsed="false">
      <c r="A4" s="26" t="s">
        <v>23</v>
      </c>
      <c r="B4" s="27" t="n">
        <f aca="false">IF($A4="","",COUNTIFS('2026-27 Season Game Log'!$G$5:$G$89,$A4,'2026-27 Season Game Log'!$A$5:$A$89,"&lt;&gt;"))</f>
        <v>1</v>
      </c>
      <c r="C4" s="27" t="n">
        <f aca="false">IF($A4="","",COUNTIFS('2026-27 Season Game Log'!$G$5:$G$89,$A4,'2026-27 Season Game Log'!$A$5:$A$89,"W"))</f>
        <v>1</v>
      </c>
      <c r="D4" s="27" t="n">
        <f aca="false">IF($A4="","",COUNTIFS('2026-27 Season Game Log'!$G$5:$G$89,$A4,'2026-27 Season Game Log'!$A$5:$A$89,"L"))</f>
        <v>0</v>
      </c>
      <c r="E4" s="27" t="n">
        <f aca="false">IF($A4="","",COUNTIFS('2026-27 Season Game Log'!$G$5:$G$89,$A4,'2026-27 Season Game Log'!$A$5:$A$89,"OTL"))</f>
        <v>0</v>
      </c>
      <c r="F4" s="27" t="n">
        <f aca="false">IF($A4="","",SUMIFS('2026-27 Season Game Log'!$C$5:$C$89,'2026-27 Season Game Log'!$G$5:$G$89,$A4))</f>
        <v>4</v>
      </c>
    </row>
    <row r="5" customFormat="false" ht="15" hidden="false" customHeight="false" outlineLevel="0" collapsed="false">
      <c r="A5" s="26" t="s">
        <v>20</v>
      </c>
      <c r="B5" s="27" t="n">
        <f aca="false">IF($A5="","",COUNTIFS('2026-27 Season Game Log'!$G$5:$G$89,$A5,'2026-27 Season Game Log'!$A$5:$A$89,"&lt;&gt;"))</f>
        <v>1</v>
      </c>
      <c r="C5" s="27" t="n">
        <f aca="false">IF($A5="","",COUNTIFS('2026-27 Season Game Log'!$G$5:$G$89,$A5,'2026-27 Season Game Log'!$A$5:$A$89,"W"))</f>
        <v>0</v>
      </c>
      <c r="D5" s="27" t="n">
        <f aca="false">IF($A5="","",COUNTIFS('2026-27 Season Game Log'!$G$5:$G$89,$A5,'2026-27 Season Game Log'!$A$5:$A$89,"L"))</f>
        <v>1</v>
      </c>
      <c r="E5" s="27" t="n">
        <f aca="false">IF($A5="","",COUNTIFS('2026-27 Season Game Log'!$G$5:$G$89,$A5,'2026-27 Season Game Log'!$A$5:$A$89,"OTL"))</f>
        <v>0</v>
      </c>
      <c r="F5" s="27" t="n">
        <f aca="false">IF($A5="","",SUMIFS('2026-27 Season Game Log'!$C$5:$C$89,'2026-27 Season Game Log'!$G$5:$G$89,$A5))</f>
        <v>3</v>
      </c>
    </row>
    <row r="6" customFormat="false" ht="15" hidden="false" customHeight="false" outlineLevel="0" collapsed="false">
      <c r="A6" s="26"/>
      <c r="B6" s="27" t="str">
        <f aca="false">IF($A6="","",COUNTIFS('2026-27 Season Game Log'!$G$5:$G$89,$A6,'2026-27 Season Game Log'!$A$5:$A$89,"&lt;&gt;"))</f>
        <v/>
      </c>
      <c r="C6" s="27" t="str">
        <f aca="false">IF($A6="","",COUNTIFS('2026-27 Season Game Log'!$G$5:$G$89,$A6,'2026-27 Season Game Log'!$A$5:$A$89,"W"))</f>
        <v/>
      </c>
      <c r="D6" s="27" t="str">
        <f aca="false">IF($A6="","",COUNTIFS('2026-27 Season Game Log'!$G$5:$G$89,$A6,'2026-27 Season Game Log'!$A$5:$A$89,"L"))</f>
        <v/>
      </c>
      <c r="E6" s="27" t="str">
        <f aca="false">IF($A6="","",COUNTIFS('2026-27 Season Game Log'!$G$5:$G$89,$A6,'2026-27 Season Game Log'!$A$5:$A$89,"OTL"))</f>
        <v/>
      </c>
      <c r="F6" s="27" t="str">
        <f aca="false">IF($A6="","",SUMIFS('2026-27 Season Game Log'!$C$5:$C$89,'2026-27 Season Game Log'!$G$5:$G$89,$A6))</f>
        <v/>
      </c>
    </row>
    <row r="7" customFormat="false" ht="15" hidden="false" customHeight="false" outlineLevel="0" collapsed="false">
      <c r="A7" s="26"/>
      <c r="B7" s="27" t="str">
        <f aca="false">IF($A7="","",COUNTIFS('2026-27 Season Game Log'!$G$5:$G$89,$A7,'2026-27 Season Game Log'!$A$5:$A$89,"&lt;&gt;"))</f>
        <v/>
      </c>
      <c r="C7" s="27" t="str">
        <f aca="false">IF($A7="","",COUNTIFS('2026-27 Season Game Log'!$G$5:$G$89,$A7,'2026-27 Season Game Log'!$A$5:$A$89,"W"))</f>
        <v/>
      </c>
      <c r="D7" s="27" t="str">
        <f aca="false">IF($A7="","",COUNTIFS('2026-27 Season Game Log'!$G$5:$G$89,$A7,'2026-27 Season Game Log'!$A$5:$A$89,"L"))</f>
        <v/>
      </c>
      <c r="E7" s="27" t="str">
        <f aca="false">IF($A7="","",COUNTIFS('2026-27 Season Game Log'!$G$5:$G$89,$A7,'2026-27 Season Game Log'!$A$5:$A$89,"OTL"))</f>
        <v/>
      </c>
      <c r="F7" s="27" t="str">
        <f aca="false">IF($A7="","",SUMIFS('2026-27 Season Game Log'!$C$5:$C$89,'2026-27 Season Game Log'!$G$5:$G$89,$A7))</f>
        <v/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2026-10-08T21:22:53Z</dcterms:created>
  <dc:creator>openpyxl</dc:creator>
  <dc:description/>
  <dc:language>en-US</dc:language>
  <cp:lastModifiedBy/>
  <dcterms:modified xsi:type="dcterms:W3CDTF">2026-10-08T21:22:53Z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